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M:\tnw\bt\imb\imb-shared\imb-current\Nicole&amp;Denzel\Graphs\"/>
    </mc:Choice>
  </mc:AlternateContent>
  <xr:revisionPtr revIDLastSave="0" documentId="13_ncr:1_{C04D6227-722E-4B5A-B28F-D53A2E6EA7E2}" xr6:coauthVersionLast="47" xr6:coauthVersionMax="47" xr10:uidLastSave="{00000000-0000-0000-0000-000000000000}"/>
  <bookViews>
    <workbookView xWindow="28680" yWindow="-75" windowWidth="29040" windowHeight="15840" activeTab="6" xr2:uid="{ABB0491F-AAE4-4B22-8DC0-610E5E54FD5B}"/>
  </bookViews>
  <sheets>
    <sheet name="CEN.PK113-7D" sheetId="1" r:id="rId1"/>
    <sheet name="IMK1061" sheetId="4" r:id="rId2"/>
    <sheet name="IMX2897" sheetId="6" r:id="rId3"/>
    <sheet name="IMX2912" sheetId="7" r:id="rId4"/>
    <sheet name="IMX2913" sheetId="8" r:id="rId5"/>
    <sheet name="IMX2914" sheetId="9" r:id="rId6"/>
    <sheet name="IMX2915" sheetId="10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3" i="10" l="1"/>
  <c r="N23" i="10" s="1"/>
  <c r="K23" i="10"/>
  <c r="J23" i="10"/>
  <c r="I23" i="10"/>
  <c r="M23" i="10" s="1"/>
  <c r="M22" i="10"/>
  <c r="L22" i="10"/>
  <c r="K22" i="10"/>
  <c r="N22" i="10" s="1"/>
  <c r="J22" i="10"/>
  <c r="I22" i="10"/>
  <c r="L21" i="10"/>
  <c r="K21" i="10"/>
  <c r="N21" i="10" s="1"/>
  <c r="J21" i="10"/>
  <c r="I21" i="10"/>
  <c r="M21" i="10" s="1"/>
  <c r="L20" i="10"/>
  <c r="K20" i="10"/>
  <c r="N20" i="10" s="1"/>
  <c r="J20" i="10"/>
  <c r="I20" i="10"/>
  <c r="M20" i="10" s="1"/>
  <c r="J15" i="10"/>
  <c r="I15" i="10"/>
  <c r="K15" i="10" s="1"/>
  <c r="E15" i="10"/>
  <c r="J14" i="10"/>
  <c r="K14" i="10" s="1"/>
  <c r="I14" i="10"/>
  <c r="E14" i="10"/>
  <c r="J13" i="10"/>
  <c r="K13" i="10" s="1"/>
  <c r="I13" i="10"/>
  <c r="E13" i="10"/>
  <c r="J12" i="10"/>
  <c r="I12" i="10"/>
  <c r="E12" i="10"/>
  <c r="L23" i="9"/>
  <c r="K23" i="9"/>
  <c r="N23" i="9" s="1"/>
  <c r="J23" i="9"/>
  <c r="I23" i="9"/>
  <c r="M23" i="9" s="1"/>
  <c r="M22" i="9"/>
  <c r="L22" i="9"/>
  <c r="K22" i="9"/>
  <c r="N22" i="9" s="1"/>
  <c r="J22" i="9"/>
  <c r="I22" i="9"/>
  <c r="L21" i="9"/>
  <c r="K21" i="9"/>
  <c r="J21" i="9"/>
  <c r="I21" i="9"/>
  <c r="M21" i="9" s="1"/>
  <c r="L20" i="9"/>
  <c r="K20" i="9"/>
  <c r="N20" i="9" s="1"/>
  <c r="J20" i="9"/>
  <c r="I20" i="9"/>
  <c r="M20" i="9" s="1"/>
  <c r="J15" i="9"/>
  <c r="I15" i="9"/>
  <c r="K15" i="9" s="1"/>
  <c r="E15" i="9"/>
  <c r="J14" i="9"/>
  <c r="I14" i="9"/>
  <c r="K14" i="9" s="1"/>
  <c r="E14" i="9"/>
  <c r="J13" i="9"/>
  <c r="I13" i="9"/>
  <c r="K13" i="9" s="1"/>
  <c r="E13" i="9"/>
  <c r="J12" i="9"/>
  <c r="I12" i="9"/>
  <c r="K12" i="9" s="1"/>
  <c r="E12" i="9"/>
  <c r="N23" i="8"/>
  <c r="L23" i="8"/>
  <c r="K23" i="8"/>
  <c r="J23" i="8"/>
  <c r="I23" i="8"/>
  <c r="M23" i="8" s="1"/>
  <c r="L22" i="8"/>
  <c r="K22" i="8"/>
  <c r="J22" i="8"/>
  <c r="M22" i="8" s="1"/>
  <c r="I22" i="8"/>
  <c r="L21" i="8"/>
  <c r="K21" i="8"/>
  <c r="N21" i="8" s="1"/>
  <c r="J21" i="8"/>
  <c r="I21" i="8"/>
  <c r="L20" i="8"/>
  <c r="K20" i="8"/>
  <c r="N20" i="8" s="1"/>
  <c r="J20" i="8"/>
  <c r="I20" i="8"/>
  <c r="J15" i="8"/>
  <c r="I15" i="8"/>
  <c r="K15" i="8" s="1"/>
  <c r="D31" i="8" s="1"/>
  <c r="E15" i="8"/>
  <c r="J14" i="8"/>
  <c r="I14" i="8"/>
  <c r="E14" i="8"/>
  <c r="J13" i="8"/>
  <c r="I13" i="8"/>
  <c r="K13" i="8" s="1"/>
  <c r="E13" i="8"/>
  <c r="J12" i="8"/>
  <c r="K12" i="8" s="1"/>
  <c r="I12" i="8"/>
  <c r="E12" i="8"/>
  <c r="I4" i="7"/>
  <c r="H4" i="7"/>
  <c r="I3" i="7"/>
  <c r="H3" i="7"/>
  <c r="I3" i="6"/>
  <c r="I4" i="6"/>
  <c r="H4" i="6"/>
  <c r="H3" i="6"/>
  <c r="L23" i="7"/>
  <c r="K23" i="7"/>
  <c r="N23" i="7" s="1"/>
  <c r="J23" i="7"/>
  <c r="I23" i="7"/>
  <c r="M23" i="7" s="1"/>
  <c r="L22" i="7"/>
  <c r="K22" i="7"/>
  <c r="N22" i="7" s="1"/>
  <c r="J22" i="7"/>
  <c r="M22" i="7" s="1"/>
  <c r="I22" i="7"/>
  <c r="L21" i="7"/>
  <c r="K21" i="7"/>
  <c r="N21" i="7" s="1"/>
  <c r="J21" i="7"/>
  <c r="M21" i="7" s="1"/>
  <c r="I21" i="7"/>
  <c r="L20" i="7"/>
  <c r="K20" i="7"/>
  <c r="N20" i="7" s="1"/>
  <c r="J20" i="7"/>
  <c r="I20" i="7"/>
  <c r="M20" i="7" s="1"/>
  <c r="J15" i="7"/>
  <c r="I15" i="7"/>
  <c r="K15" i="7" s="1"/>
  <c r="E15" i="7"/>
  <c r="J14" i="7"/>
  <c r="K14" i="7" s="1"/>
  <c r="I14" i="7"/>
  <c r="E14" i="7"/>
  <c r="J13" i="7"/>
  <c r="K13" i="7" s="1"/>
  <c r="I13" i="7"/>
  <c r="E13" i="7"/>
  <c r="J12" i="7"/>
  <c r="I12" i="7"/>
  <c r="E12" i="7"/>
  <c r="L23" i="6"/>
  <c r="K23" i="6"/>
  <c r="J23" i="6"/>
  <c r="I23" i="6"/>
  <c r="L22" i="6"/>
  <c r="K22" i="6"/>
  <c r="N22" i="6" s="1"/>
  <c r="J22" i="6"/>
  <c r="I22" i="6"/>
  <c r="L21" i="6"/>
  <c r="K21" i="6"/>
  <c r="J21" i="6"/>
  <c r="I21" i="6"/>
  <c r="L20" i="6"/>
  <c r="K20" i="6"/>
  <c r="J20" i="6"/>
  <c r="I20" i="6"/>
  <c r="J15" i="6"/>
  <c r="I15" i="6"/>
  <c r="E15" i="6"/>
  <c r="J14" i="6"/>
  <c r="I14" i="6"/>
  <c r="E14" i="6"/>
  <c r="J13" i="6"/>
  <c r="I13" i="6"/>
  <c r="E13" i="6"/>
  <c r="J12" i="6"/>
  <c r="I12" i="6"/>
  <c r="E12" i="6"/>
  <c r="C4" i="4"/>
  <c r="H4" i="4"/>
  <c r="H3" i="4"/>
  <c r="E11" i="4"/>
  <c r="E10" i="4"/>
  <c r="L17" i="4"/>
  <c r="K17" i="4"/>
  <c r="N17" i="4" s="1"/>
  <c r="J17" i="4"/>
  <c r="I17" i="4"/>
  <c r="L16" i="4"/>
  <c r="K16" i="4"/>
  <c r="J16" i="4"/>
  <c r="I16" i="4"/>
  <c r="J11" i="4"/>
  <c r="I11" i="4"/>
  <c r="K11" i="4" s="1"/>
  <c r="D23" i="4" s="1"/>
  <c r="J10" i="4"/>
  <c r="I10" i="4"/>
  <c r="K10" i="4" s="1"/>
  <c r="H4" i="1"/>
  <c r="H3" i="1"/>
  <c r="I38" i="1"/>
  <c r="J38" i="1"/>
  <c r="I39" i="1"/>
  <c r="K39" i="1" s="1"/>
  <c r="J39" i="1"/>
  <c r="I58" i="1"/>
  <c r="J58" i="1"/>
  <c r="K58" i="1"/>
  <c r="L58" i="1"/>
  <c r="I59" i="1"/>
  <c r="J59" i="1"/>
  <c r="K59" i="1"/>
  <c r="L59" i="1"/>
  <c r="E39" i="1"/>
  <c r="E38" i="1"/>
  <c r="I56" i="1"/>
  <c r="J56" i="1"/>
  <c r="K56" i="1"/>
  <c r="L56" i="1"/>
  <c r="I57" i="1"/>
  <c r="J57" i="1"/>
  <c r="K57" i="1"/>
  <c r="L57" i="1"/>
  <c r="I36" i="1"/>
  <c r="J36" i="1"/>
  <c r="I37" i="1"/>
  <c r="J37" i="1"/>
  <c r="E37" i="1"/>
  <c r="E36" i="1"/>
  <c r="E35" i="1"/>
  <c r="E34" i="1"/>
  <c r="I52" i="1"/>
  <c r="J52" i="1"/>
  <c r="K52" i="1"/>
  <c r="L52" i="1"/>
  <c r="I53" i="1"/>
  <c r="J53" i="1"/>
  <c r="K53" i="1"/>
  <c r="L53" i="1"/>
  <c r="I54" i="1"/>
  <c r="J54" i="1"/>
  <c r="K54" i="1"/>
  <c r="L54" i="1"/>
  <c r="I55" i="1"/>
  <c r="J55" i="1"/>
  <c r="K55" i="1"/>
  <c r="L55" i="1"/>
  <c r="J35" i="1"/>
  <c r="I35" i="1"/>
  <c r="J34" i="1"/>
  <c r="I34" i="1"/>
  <c r="E26" i="1"/>
  <c r="E27" i="1"/>
  <c r="E28" i="1"/>
  <c r="E29" i="1"/>
  <c r="E30" i="1"/>
  <c r="E31" i="1"/>
  <c r="E32" i="1"/>
  <c r="E33" i="1"/>
  <c r="J33" i="1"/>
  <c r="I33" i="1"/>
  <c r="J32" i="1"/>
  <c r="I32" i="1"/>
  <c r="J31" i="1"/>
  <c r="I31" i="1"/>
  <c r="J30" i="1"/>
  <c r="I30" i="1"/>
  <c r="E24" i="1"/>
  <c r="I24" i="1"/>
  <c r="J24" i="1"/>
  <c r="E25" i="1"/>
  <c r="I25" i="1"/>
  <c r="J25" i="1"/>
  <c r="I26" i="1"/>
  <c r="J26" i="1"/>
  <c r="I27" i="1"/>
  <c r="J27" i="1"/>
  <c r="I28" i="1"/>
  <c r="J28" i="1"/>
  <c r="I29" i="1"/>
  <c r="J29" i="1"/>
  <c r="I44" i="1"/>
  <c r="J44" i="1"/>
  <c r="K44" i="1"/>
  <c r="L44" i="1"/>
  <c r="I45" i="1"/>
  <c r="J45" i="1"/>
  <c r="K45" i="1"/>
  <c r="L45" i="1"/>
  <c r="I46" i="1"/>
  <c r="J46" i="1"/>
  <c r="K46" i="1"/>
  <c r="L46" i="1"/>
  <c r="I47" i="1"/>
  <c r="J47" i="1"/>
  <c r="K47" i="1"/>
  <c r="L47" i="1"/>
  <c r="I48" i="1"/>
  <c r="J48" i="1"/>
  <c r="K48" i="1"/>
  <c r="L48" i="1"/>
  <c r="I49" i="1"/>
  <c r="J49" i="1"/>
  <c r="K49" i="1"/>
  <c r="L49" i="1"/>
  <c r="I50" i="1"/>
  <c r="J50" i="1"/>
  <c r="K50" i="1"/>
  <c r="L50" i="1"/>
  <c r="I51" i="1"/>
  <c r="J51" i="1"/>
  <c r="K51" i="1"/>
  <c r="L51" i="1"/>
  <c r="D31" i="10" l="1"/>
  <c r="K12" i="10"/>
  <c r="D30" i="10"/>
  <c r="C30" i="10"/>
  <c r="D28" i="10"/>
  <c r="C28" i="10"/>
  <c r="E28" i="10" s="1"/>
  <c r="D29" i="10"/>
  <c r="C31" i="10"/>
  <c r="E31" i="10" s="1"/>
  <c r="C6" i="10" s="1"/>
  <c r="C29" i="10"/>
  <c r="N21" i="9"/>
  <c r="D30" i="9"/>
  <c r="C30" i="9"/>
  <c r="E30" i="9" s="1"/>
  <c r="C29" i="9"/>
  <c r="D29" i="9"/>
  <c r="C28" i="9"/>
  <c r="D28" i="9"/>
  <c r="D31" i="9"/>
  <c r="C31" i="9"/>
  <c r="N22" i="8"/>
  <c r="M21" i="8"/>
  <c r="M20" i="8"/>
  <c r="K14" i="8"/>
  <c r="D30" i="8" s="1"/>
  <c r="D28" i="8"/>
  <c r="C28" i="8"/>
  <c r="E28" i="8" s="1"/>
  <c r="D29" i="8"/>
  <c r="C31" i="8"/>
  <c r="E31" i="8" s="1"/>
  <c r="C6" i="8" s="1"/>
  <c r="C29" i="8"/>
  <c r="K12" i="7"/>
  <c r="C29" i="7"/>
  <c r="D30" i="7"/>
  <c r="C30" i="7"/>
  <c r="E30" i="7" s="1"/>
  <c r="D31" i="7"/>
  <c r="C31" i="7"/>
  <c r="E31" i="7" s="1"/>
  <c r="C6" i="7" s="1"/>
  <c r="D28" i="7"/>
  <c r="C28" i="7"/>
  <c r="D29" i="7"/>
  <c r="M23" i="6"/>
  <c r="K13" i="6"/>
  <c r="N23" i="6"/>
  <c r="K14" i="6"/>
  <c r="D30" i="6" s="1"/>
  <c r="K15" i="6"/>
  <c r="N21" i="6"/>
  <c r="M20" i="6"/>
  <c r="M22" i="6"/>
  <c r="K12" i="6"/>
  <c r="M21" i="6"/>
  <c r="C29" i="6" s="1"/>
  <c r="N20" i="6"/>
  <c r="M17" i="4"/>
  <c r="N16" i="4"/>
  <c r="D22" i="4" s="1"/>
  <c r="M16" i="4"/>
  <c r="C22" i="4"/>
  <c r="C23" i="4"/>
  <c r="E23" i="4" s="1"/>
  <c r="N52" i="1"/>
  <c r="M59" i="1"/>
  <c r="C79" i="1" s="1"/>
  <c r="K38" i="1"/>
  <c r="M52" i="1"/>
  <c r="M58" i="1"/>
  <c r="N59" i="1"/>
  <c r="D79" i="1" s="1"/>
  <c r="M56" i="1"/>
  <c r="N55" i="1"/>
  <c r="N53" i="1"/>
  <c r="M57" i="1"/>
  <c r="N58" i="1"/>
  <c r="N56" i="1"/>
  <c r="N57" i="1"/>
  <c r="M53" i="1"/>
  <c r="K37" i="1"/>
  <c r="K32" i="1"/>
  <c r="M45" i="1"/>
  <c r="K36" i="1"/>
  <c r="K33" i="1"/>
  <c r="N45" i="1"/>
  <c r="K31" i="1"/>
  <c r="K34" i="1"/>
  <c r="M55" i="1"/>
  <c r="N54" i="1"/>
  <c r="K35" i="1"/>
  <c r="N51" i="1"/>
  <c r="K24" i="1"/>
  <c r="M54" i="1"/>
  <c r="K30" i="1"/>
  <c r="M48" i="1"/>
  <c r="K25" i="1"/>
  <c r="M46" i="1"/>
  <c r="N49" i="1"/>
  <c r="N48" i="1"/>
  <c r="N46" i="1"/>
  <c r="K26" i="1"/>
  <c r="K29" i="1"/>
  <c r="N44" i="1"/>
  <c r="K28" i="1"/>
  <c r="N50" i="1"/>
  <c r="K27" i="1"/>
  <c r="M49" i="1"/>
  <c r="M44" i="1"/>
  <c r="N47" i="1"/>
  <c r="M47" i="1"/>
  <c r="M50" i="1"/>
  <c r="M51" i="1"/>
  <c r="E29" i="10" l="1"/>
  <c r="C4" i="10" s="1"/>
  <c r="D36" i="10"/>
  <c r="C36" i="10"/>
  <c r="C3" i="10"/>
  <c r="E30" i="10"/>
  <c r="E31" i="9"/>
  <c r="C6" i="9" s="1"/>
  <c r="E28" i="9"/>
  <c r="E29" i="9"/>
  <c r="C4" i="9" s="1"/>
  <c r="D37" i="9"/>
  <c r="C37" i="9"/>
  <c r="C5" i="9"/>
  <c r="E29" i="8"/>
  <c r="C4" i="8" s="1"/>
  <c r="C30" i="8"/>
  <c r="E30" i="8" s="1"/>
  <c r="D36" i="8"/>
  <c r="C36" i="8"/>
  <c r="C3" i="8"/>
  <c r="D37" i="8"/>
  <c r="C37" i="8"/>
  <c r="C5" i="8"/>
  <c r="E29" i="7"/>
  <c r="C4" i="7" s="1"/>
  <c r="E28" i="7"/>
  <c r="D37" i="7"/>
  <c r="C37" i="7"/>
  <c r="C5" i="7"/>
  <c r="D31" i="6"/>
  <c r="D29" i="6"/>
  <c r="E29" i="6" s="1"/>
  <c r="C4" i="6" s="1"/>
  <c r="C31" i="6"/>
  <c r="E31" i="6" s="1"/>
  <c r="C6" i="6" s="1"/>
  <c r="C28" i="6"/>
  <c r="C30" i="6"/>
  <c r="E30" i="6" s="1"/>
  <c r="C37" i="6" s="1"/>
  <c r="D28" i="6"/>
  <c r="E22" i="4"/>
  <c r="C3" i="4" s="1"/>
  <c r="C78" i="1"/>
  <c r="D78" i="1"/>
  <c r="C74" i="1"/>
  <c r="E79" i="1"/>
  <c r="C18" i="1" s="1"/>
  <c r="C73" i="1"/>
  <c r="C72" i="1"/>
  <c r="C76" i="1"/>
  <c r="D74" i="1"/>
  <c r="E74" i="1" s="1"/>
  <c r="C13" i="1" s="1"/>
  <c r="C77" i="1"/>
  <c r="D72" i="1"/>
  <c r="D73" i="1"/>
  <c r="C65" i="1"/>
  <c r="D77" i="1"/>
  <c r="D71" i="1"/>
  <c r="D76" i="1"/>
  <c r="D64" i="1"/>
  <c r="C75" i="1"/>
  <c r="C69" i="1"/>
  <c r="C64" i="1"/>
  <c r="D65" i="1"/>
  <c r="C71" i="1"/>
  <c r="D75" i="1"/>
  <c r="D70" i="1"/>
  <c r="C68" i="1"/>
  <c r="D69" i="1"/>
  <c r="D66" i="1"/>
  <c r="C66" i="1"/>
  <c r="C67" i="1"/>
  <c r="D68" i="1"/>
  <c r="C70" i="1"/>
  <c r="D67" i="1"/>
  <c r="D37" i="10" l="1"/>
  <c r="C37" i="10"/>
  <c r="C5" i="10"/>
  <c r="I3" i="10"/>
  <c r="H3" i="10"/>
  <c r="I4" i="9"/>
  <c r="H4" i="9"/>
  <c r="D36" i="9"/>
  <c r="C3" i="9"/>
  <c r="C36" i="9"/>
  <c r="I4" i="8"/>
  <c r="H4" i="8"/>
  <c r="I3" i="8"/>
  <c r="H3" i="8"/>
  <c r="C3" i="7"/>
  <c r="D36" i="7"/>
  <c r="C36" i="7"/>
  <c r="D37" i="6"/>
  <c r="C5" i="6"/>
  <c r="E28" i="6"/>
  <c r="C36" i="6" s="1"/>
  <c r="D36" i="6"/>
  <c r="C28" i="4"/>
  <c r="D28" i="4"/>
  <c r="E73" i="1"/>
  <c r="C12" i="1" s="1"/>
  <c r="E78" i="1"/>
  <c r="E76" i="1"/>
  <c r="C15" i="1" s="1"/>
  <c r="E72" i="1"/>
  <c r="E66" i="1"/>
  <c r="C5" i="1" s="1"/>
  <c r="E65" i="1"/>
  <c r="C4" i="1" s="1"/>
  <c r="E71" i="1"/>
  <c r="C10" i="1" s="1"/>
  <c r="E77" i="1"/>
  <c r="C16" i="1" s="1"/>
  <c r="E75" i="1"/>
  <c r="C14" i="1" s="1"/>
  <c r="E64" i="1"/>
  <c r="C3" i="1" s="1"/>
  <c r="E68" i="1"/>
  <c r="C7" i="1" s="1"/>
  <c r="E69" i="1"/>
  <c r="C8" i="1" s="1"/>
  <c r="E70" i="1"/>
  <c r="C9" i="1" s="1"/>
  <c r="E67" i="1"/>
  <c r="C6" i="1" s="1"/>
  <c r="I4" i="10" l="1"/>
  <c r="H4" i="10"/>
  <c r="H3" i="9"/>
  <c r="I3" i="9"/>
  <c r="C3" i="6"/>
  <c r="D88" i="1"/>
  <c r="C11" i="1"/>
  <c r="C91" i="1"/>
  <c r="C17" i="1"/>
  <c r="C88" i="1"/>
  <c r="D91" i="1"/>
  <c r="D89" i="1"/>
  <c r="D85" i="1"/>
  <c r="C90" i="1"/>
  <c r="C84" i="1"/>
  <c r="D90" i="1"/>
  <c r="D84" i="1"/>
  <c r="C89" i="1"/>
  <c r="D87" i="1"/>
  <c r="C87" i="1"/>
  <c r="D86" i="1"/>
  <c r="C86" i="1"/>
  <c r="C85" i="1"/>
</calcChain>
</file>

<file path=xl/sharedStrings.xml><?xml version="1.0" encoding="utf-8"?>
<sst xmlns="http://schemas.openxmlformats.org/spreadsheetml/2006/main" count="544" uniqueCount="84">
  <si>
    <t>Calculated Values</t>
  </si>
  <si>
    <t>5x dil</t>
  </si>
  <si>
    <t>A1</t>
  </si>
  <si>
    <t>A2</t>
  </si>
  <si>
    <t>Average</t>
  </si>
  <si>
    <t>B1A</t>
  </si>
  <si>
    <t>B1B</t>
  </si>
  <si>
    <t>B2A</t>
  </si>
  <si>
    <t>B2B</t>
  </si>
  <si>
    <t>Average B1</t>
  </si>
  <si>
    <t>Average B2</t>
  </si>
  <si>
    <t>Hydrophobicity percentage</t>
  </si>
  <si>
    <t>St. Dev</t>
  </si>
  <si>
    <t>CEN.PK113-7D 1</t>
  </si>
  <si>
    <t>CEN.PK113-7D 2</t>
  </si>
  <si>
    <t>CEN.PK113-7D 3</t>
  </si>
  <si>
    <t>CEN.PK113-7D 4</t>
  </si>
  <si>
    <t>CEN.PK113-7D 5</t>
  </si>
  <si>
    <t>CEN.PK113-7D 6</t>
  </si>
  <si>
    <t>CEN.PK113-7D 1A</t>
  </si>
  <si>
    <t>CEN.PK113-7D 1B</t>
  </si>
  <si>
    <t>CEN.PK113-7D 2A</t>
  </si>
  <si>
    <t>CEN.PK113-7D 2B</t>
  </si>
  <si>
    <t>CEN.PK113-7D 3A</t>
  </si>
  <si>
    <t>CEN.PK113-7D 3B</t>
  </si>
  <si>
    <t>CEN.PK113-7D 4A</t>
  </si>
  <si>
    <t>CEN.PK113-7D 4B</t>
  </si>
  <si>
    <t>CEN.PK113-7D 5A</t>
  </si>
  <si>
    <t>CEN.PK113-7D 5B</t>
  </si>
  <si>
    <t>CEN.PK113-7D 6A</t>
  </si>
  <si>
    <t>CEN.PK113-7D 6B</t>
  </si>
  <si>
    <t>CEN.PK113-7D 7A</t>
  </si>
  <si>
    <t>CEN.PK113-7D 7B</t>
  </si>
  <si>
    <t>CEN.PK113-7D 8A</t>
  </si>
  <si>
    <t>CEN.PK113-7D 8B</t>
  </si>
  <si>
    <t>CEN.PK113-7D 7</t>
  </si>
  <si>
    <t>CEN.PK113-7D 8</t>
  </si>
  <si>
    <t>Tube1</t>
  </si>
  <si>
    <t>Tube 2</t>
  </si>
  <si>
    <t>Tube 1</t>
  </si>
  <si>
    <t>Raw Data And Calculations</t>
  </si>
  <si>
    <t>Data pertaining to the graph</t>
  </si>
  <si>
    <r>
      <t>A. Raw OD</t>
    </r>
    <r>
      <rPr>
        <vertAlign val="subscript"/>
        <sz val="11"/>
        <color theme="1"/>
        <rFont val="Aptos Narrow"/>
        <family val="2"/>
        <scheme val="minor"/>
      </rPr>
      <t>660</t>
    </r>
    <r>
      <rPr>
        <sz val="11"/>
        <color theme="1"/>
        <rFont val="Aptos Narrow"/>
        <family val="2"/>
        <scheme val="minor"/>
      </rPr>
      <t xml:space="preserve"> zero measurements</t>
    </r>
  </si>
  <si>
    <t>Calculated Hydrophobicity percentage average per experiment</t>
  </si>
  <si>
    <t>Statistics</t>
  </si>
  <si>
    <t>Mean</t>
  </si>
  <si>
    <t>St.Dev</t>
  </si>
  <si>
    <t>A</t>
  </si>
  <si>
    <t>B</t>
  </si>
  <si>
    <r>
      <t>C. Raw OD</t>
    </r>
    <r>
      <rPr>
        <vertAlign val="subscript"/>
        <sz val="11"/>
        <color theme="1"/>
        <rFont val="Aptos Narrow"/>
        <family val="2"/>
        <scheme val="minor"/>
      </rPr>
      <t>660</t>
    </r>
    <r>
      <rPr>
        <sz val="11"/>
        <color theme="1"/>
        <rFont val="Aptos Narrow"/>
        <family val="2"/>
        <scheme val="minor"/>
      </rPr>
      <t xml:space="preserve"> tube measurements</t>
    </r>
  </si>
  <si>
    <t>Calculated Hydrophobicity percentage per Shake Flask: H = 100% x (A-C)/A</t>
  </si>
  <si>
    <t>IMK1061 A</t>
  </si>
  <si>
    <t>IMK1061 B</t>
  </si>
  <si>
    <t>IMK1061</t>
  </si>
  <si>
    <t>IMX2897 Dark A</t>
  </si>
  <si>
    <t>IMX2897 Dark B</t>
  </si>
  <si>
    <t>IMX2897 Light A</t>
  </si>
  <si>
    <t>IMX2897 Light B</t>
  </si>
  <si>
    <t>IMX2897 Dark</t>
  </si>
  <si>
    <t>IMX2897 Light</t>
  </si>
  <si>
    <t>IMX2912 Dark A</t>
  </si>
  <si>
    <t>IMX2912 Dark B</t>
  </si>
  <si>
    <t>IMX2912 Light A</t>
  </si>
  <si>
    <t>IMX2912 Light B</t>
  </si>
  <si>
    <t>IMX2912 Dark</t>
  </si>
  <si>
    <t>IMX2912 Light</t>
  </si>
  <si>
    <t>IMX2913 Dark A</t>
  </si>
  <si>
    <t>IMX2913 Dark</t>
  </si>
  <si>
    <t>IMX2913 Dark B</t>
  </si>
  <si>
    <t>IMX2913 Light</t>
  </si>
  <si>
    <t>IMX2913 Light A</t>
  </si>
  <si>
    <t>IMX2913 Light B</t>
  </si>
  <si>
    <t>IMX2914 Dark A</t>
  </si>
  <si>
    <t>IMX2914 Dark</t>
  </si>
  <si>
    <t>IMX2914 Dark B</t>
  </si>
  <si>
    <t>IMX2914 Light</t>
  </si>
  <si>
    <t>IMX2914 Light A</t>
  </si>
  <si>
    <t>IMX2914 Light B</t>
  </si>
  <si>
    <t>IMX2915 Dark A</t>
  </si>
  <si>
    <t>IMX2915 Dark</t>
  </si>
  <si>
    <t>IMX2915 Dark B</t>
  </si>
  <si>
    <t>IMX2915 Light</t>
  </si>
  <si>
    <t>IMX2915 Light A</t>
  </si>
  <si>
    <t>IMX2915 Light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</si>
</sst>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"/>
      <color theme="3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sz val="8"/>
      <name val="Aptos Narrow"/>
      <family val="2"/>
      <scheme val="minor"/>
    </font>
    <font>
      <vertAlign val="subscript"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14">
    <xf numFmtId="0" fontId="0" fillId="0" borderId="0" xfId="0"/>
    <xf numFmtId="2" fontId="0" fillId="0" borderId="0" xfId="0" applyNumberFormat="1"/>
    <xf numFmtId="0" fontId="4" fillId="0" borderId="0" xfId="0" applyFont="1"/>
    <xf numFmtId="164" fontId="0" fillId="0" borderId="0" xfId="0" applyNumberFormat="1"/>
    <xf numFmtId="0" fontId="2" fillId="0" borderId="1" xfId="1"/>
    <xf numFmtId="0" fontId="0" fillId="4" borderId="0" xfId="4" applyFont="1"/>
    <xf numFmtId="0" fontId="1" fillId="4" borderId="0" xfId="4"/>
    <xf numFmtId="0" fontId="1" fillId="2" borderId="0" xfId="2"/>
    <xf numFmtId="164" fontId="1" fillId="2" borderId="0" xfId="2" applyNumberFormat="1"/>
    <xf numFmtId="0" fontId="1" fillId="3" borderId="0" xfId="3"/>
    <xf numFmtId="164" fontId="1" fillId="3" borderId="0" xfId="3" applyNumberFormat="1"/>
    <xf numFmtId="2" fontId="1" fillId="2" borderId="0" xfId="2" applyNumberFormat="1"/>
    <xf numFmtId="0" fontId="3" fillId="3" borderId="0" xfId="3" applyFont="1"/>
    <xf numFmtId="0" fontId="3" fillId="2" borderId="0" xfId="2" applyFont="1"/>
  </cellXfs>
  <cellStyles count="5">
    <cellStyle name="20% - Accent1" xfId="2" builtinId="30"/>
    <cellStyle name="20% - Accent2" xfId="3" builtinId="34"/>
    <cellStyle name="20% - Accent3" xfId="4" builtinId="38"/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7BD6D-5F65-46E9-B939-5CF6B7F29059}">
  <dimension ref="A1:AI91"/>
  <sheetViews>
    <sheetView zoomScaleNormal="100" workbookViewId="0">
      <selection activeCell="T10" sqref="T10:AI10"/>
    </sheetView>
  </sheetViews>
  <sheetFormatPr defaultRowHeight="14.4" x14ac:dyDescent="0.3"/>
  <cols>
    <col min="1" max="1" width="7.88671875" customWidth="1"/>
    <col min="2" max="2" width="19" customWidth="1"/>
    <col min="7" max="7" width="11.21875" customWidth="1"/>
    <col min="8" max="8" width="16.5546875" bestFit="1" customWidth="1"/>
  </cols>
  <sheetData>
    <row r="1" spans="2:35" ht="20.399999999999999" thickBot="1" x14ac:dyDescent="0.45">
      <c r="B1" s="4" t="s">
        <v>41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2:35" ht="15" thickTop="1" x14ac:dyDescent="0.3">
      <c r="B2" s="9"/>
      <c r="C2" s="12" t="s">
        <v>11</v>
      </c>
      <c r="D2" s="9"/>
      <c r="E2" s="9"/>
      <c r="G2" s="7"/>
      <c r="H2" s="13" t="s">
        <v>44</v>
      </c>
    </row>
    <row r="3" spans="2:35" x14ac:dyDescent="0.3">
      <c r="B3" s="9" t="s">
        <v>19</v>
      </c>
      <c r="C3" s="10">
        <f>E64</f>
        <v>27.318295739348365</v>
      </c>
      <c r="D3" s="9"/>
      <c r="E3" s="9"/>
      <c r="G3" s="13" t="s">
        <v>45</v>
      </c>
      <c r="H3" s="8">
        <f>AVERAGE(C3:C18)</f>
        <v>18.3214984273</v>
      </c>
    </row>
    <row r="4" spans="2:35" x14ac:dyDescent="0.3">
      <c r="B4" s="9" t="s">
        <v>20</v>
      </c>
      <c r="C4" s="10">
        <f>E65</f>
        <v>24.358974358974358</v>
      </c>
      <c r="D4" s="9"/>
      <c r="E4" s="9"/>
      <c r="G4" s="13" t="s">
        <v>46</v>
      </c>
      <c r="H4" s="8">
        <f>_xlfn.STDEV.S(C3:C18)</f>
        <v>11.023234830850825</v>
      </c>
    </row>
    <row r="5" spans="2:35" x14ac:dyDescent="0.3">
      <c r="B5" s="9" t="s">
        <v>21</v>
      </c>
      <c r="C5" s="10">
        <f>E66</f>
        <v>9.3575418994413404</v>
      </c>
      <c r="D5" s="9"/>
      <c r="E5" s="9"/>
    </row>
    <row r="6" spans="2:35" x14ac:dyDescent="0.3">
      <c r="B6" s="9" t="s">
        <v>22</v>
      </c>
      <c r="C6" s="10">
        <f>E67</f>
        <v>17.28538283062646</v>
      </c>
      <c r="D6" s="9"/>
      <c r="E6" s="9"/>
    </row>
    <row r="7" spans="2:35" x14ac:dyDescent="0.3">
      <c r="B7" s="9" t="s">
        <v>23</v>
      </c>
      <c r="C7" s="10">
        <f>E68</f>
        <v>4.5031055900621118</v>
      </c>
      <c r="D7" s="9"/>
      <c r="E7" s="9"/>
    </row>
    <row r="8" spans="2:35" x14ac:dyDescent="0.3">
      <c r="B8" s="9" t="s">
        <v>24</v>
      </c>
      <c r="C8" s="10">
        <f>E69</f>
        <v>0.92879256965945023</v>
      </c>
      <c r="D8" s="9"/>
      <c r="E8" s="9"/>
    </row>
    <row r="9" spans="2:35" x14ac:dyDescent="0.3">
      <c r="B9" s="9" t="s">
        <v>25</v>
      </c>
      <c r="C9" s="10">
        <f>E70</f>
        <v>-0.62500000000000056</v>
      </c>
      <c r="D9" s="9"/>
      <c r="E9" s="9"/>
    </row>
    <row r="10" spans="2:35" x14ac:dyDescent="0.3">
      <c r="B10" s="9" t="s">
        <v>26</v>
      </c>
      <c r="C10" s="10">
        <f>E71</f>
        <v>8.6567164179104594</v>
      </c>
      <c r="D10" s="9"/>
      <c r="E10" s="9"/>
      <c r="R10">
        <v>27.318295739348365</v>
      </c>
      <c r="T10">
        <v>27.318295739348365</v>
      </c>
      <c r="U10">
        <v>24.358974358974358</v>
      </c>
      <c r="V10">
        <v>9.3575418994413404</v>
      </c>
      <c r="W10">
        <v>17.28538283062646</v>
      </c>
      <c r="X10">
        <v>4.5031055900621118</v>
      </c>
      <c r="Y10">
        <v>0.92879256965945023</v>
      </c>
      <c r="Z10">
        <v>-0.62500000000000056</v>
      </c>
      <c r="AA10">
        <v>8.6567164179104594</v>
      </c>
      <c r="AB10">
        <v>32.783018867924525</v>
      </c>
      <c r="AC10">
        <v>37.740384615384613</v>
      </c>
      <c r="AD10">
        <v>21.966019417475728</v>
      </c>
      <c r="AE10">
        <v>24.32432432432433</v>
      </c>
      <c r="AF10">
        <v>21.240601503759407</v>
      </c>
      <c r="AG10">
        <v>22.01257861635219</v>
      </c>
      <c r="AH10">
        <v>18.464730290456441</v>
      </c>
      <c r="AI10">
        <v>22.828507795100222</v>
      </c>
    </row>
    <row r="11" spans="2:35" x14ac:dyDescent="0.3">
      <c r="B11" s="9" t="s">
        <v>27</v>
      </c>
      <c r="C11" s="10">
        <f>E72</f>
        <v>32.783018867924525</v>
      </c>
      <c r="D11" s="9"/>
      <c r="E11" s="9"/>
      <c r="R11">
        <v>24.358974358974358</v>
      </c>
    </row>
    <row r="12" spans="2:35" x14ac:dyDescent="0.3">
      <c r="B12" s="9" t="s">
        <v>28</v>
      </c>
      <c r="C12" s="10">
        <f>E73</f>
        <v>37.740384615384613</v>
      </c>
      <c r="D12" s="9"/>
      <c r="E12" s="9"/>
      <c r="R12">
        <v>9.3575418994413404</v>
      </c>
    </row>
    <row r="13" spans="2:35" x14ac:dyDescent="0.3">
      <c r="B13" s="9" t="s">
        <v>29</v>
      </c>
      <c r="C13" s="10">
        <f>E74</f>
        <v>21.966019417475728</v>
      </c>
      <c r="D13" s="9"/>
      <c r="E13" s="9"/>
      <c r="R13">
        <v>17.28538283062646</v>
      </c>
    </row>
    <row r="14" spans="2:35" x14ac:dyDescent="0.3">
      <c r="B14" s="9" t="s">
        <v>30</v>
      </c>
      <c r="C14" s="10">
        <f>E75</f>
        <v>24.32432432432433</v>
      </c>
      <c r="D14" s="9"/>
      <c r="E14" s="9"/>
      <c r="R14">
        <v>4.5031055900621118</v>
      </c>
    </row>
    <row r="15" spans="2:35" x14ac:dyDescent="0.3">
      <c r="B15" s="9" t="s">
        <v>31</v>
      </c>
      <c r="C15" s="10">
        <f>E76</f>
        <v>21.240601503759407</v>
      </c>
      <c r="D15" s="9"/>
      <c r="E15" s="9"/>
      <c r="R15">
        <v>0.92879256965945023</v>
      </c>
    </row>
    <row r="16" spans="2:35" x14ac:dyDescent="0.3">
      <c r="B16" s="9" t="s">
        <v>32</v>
      </c>
      <c r="C16" s="10">
        <f>E77</f>
        <v>22.01257861635219</v>
      </c>
      <c r="D16" s="9"/>
      <c r="E16" s="9"/>
      <c r="R16">
        <v>-0.62500000000000056</v>
      </c>
    </row>
    <row r="17" spans="1:19" x14ac:dyDescent="0.3">
      <c r="B17" s="9" t="s">
        <v>33</v>
      </c>
      <c r="C17" s="10">
        <f>E78</f>
        <v>18.464730290456441</v>
      </c>
      <c r="D17" s="9"/>
      <c r="E17" s="9"/>
      <c r="R17">
        <v>8.6567164179104594</v>
      </c>
    </row>
    <row r="18" spans="1:19" x14ac:dyDescent="0.3">
      <c r="B18" s="9" t="s">
        <v>34</v>
      </c>
      <c r="C18" s="10">
        <f>E79</f>
        <v>22.828507795100222</v>
      </c>
      <c r="D18" s="9"/>
      <c r="E18" s="9"/>
      <c r="R18">
        <v>32.783018867924525</v>
      </c>
    </row>
    <row r="19" spans="1:19" x14ac:dyDescent="0.3">
      <c r="R19">
        <v>37.740384615384613</v>
      </c>
    </row>
    <row r="20" spans="1:19" x14ac:dyDescent="0.3">
      <c r="R20">
        <v>21.966019417475728</v>
      </c>
    </row>
    <row r="21" spans="1:19" ht="20.399999999999999" thickBot="1" x14ac:dyDescent="0.45">
      <c r="B21" s="4" t="s">
        <v>40</v>
      </c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R21">
        <v>24.32432432432433</v>
      </c>
    </row>
    <row r="22" spans="1:19" ht="16.2" thickTop="1" x14ac:dyDescent="0.35">
      <c r="A22">
        <v>1</v>
      </c>
      <c r="B22" s="5" t="s">
        <v>42</v>
      </c>
      <c r="C22" s="6"/>
      <c r="D22" s="6"/>
      <c r="E22" s="6"/>
      <c r="F22" s="6"/>
      <c r="G22" s="6"/>
      <c r="H22" s="6" t="s">
        <v>0</v>
      </c>
      <c r="I22" s="6"/>
      <c r="J22" s="6"/>
      <c r="K22" s="6"/>
      <c r="L22" s="6"/>
      <c r="M22" s="6"/>
      <c r="N22" s="6"/>
      <c r="R22">
        <v>21.240601503759407</v>
      </c>
    </row>
    <row r="23" spans="1:19" x14ac:dyDescent="0.3">
      <c r="B23" t="s">
        <v>1</v>
      </c>
      <c r="C23" t="s">
        <v>2</v>
      </c>
      <c r="D23" t="s">
        <v>3</v>
      </c>
      <c r="E23" t="s">
        <v>4</v>
      </c>
      <c r="I23" t="s">
        <v>2</v>
      </c>
      <c r="J23" t="s">
        <v>3</v>
      </c>
      <c r="K23" t="s">
        <v>4</v>
      </c>
      <c r="R23">
        <v>22.01257861635219</v>
      </c>
    </row>
    <row r="24" spans="1:19" x14ac:dyDescent="0.3">
      <c r="B24" t="s">
        <v>19</v>
      </c>
      <c r="C24">
        <v>0.20399999999999999</v>
      </c>
      <c r="D24">
        <v>0.19500000000000001</v>
      </c>
      <c r="E24" s="1">
        <f t="shared" ref="E24:E27" si="0">AVERAGE(C24:D24)</f>
        <v>0.19950000000000001</v>
      </c>
      <c r="H24" t="s">
        <v>19</v>
      </c>
      <c r="I24">
        <f>5*C24</f>
        <v>1.02</v>
      </c>
      <c r="J24">
        <f t="shared" ref="J24:J29" si="1">5*D24</f>
        <v>0.97500000000000009</v>
      </c>
      <c r="K24" s="1">
        <f t="shared" ref="K24:K35" si="2">AVERAGE(I24:J24)</f>
        <v>0.99750000000000005</v>
      </c>
      <c r="R24">
        <v>18.464730290456441</v>
      </c>
    </row>
    <row r="25" spans="1:19" x14ac:dyDescent="0.3">
      <c r="B25" t="s">
        <v>20</v>
      </c>
      <c r="C25">
        <v>0.20899999999999999</v>
      </c>
      <c r="D25">
        <v>0.22</v>
      </c>
      <c r="E25" s="1">
        <f t="shared" si="0"/>
        <v>0.2145</v>
      </c>
      <c r="H25" t="s">
        <v>20</v>
      </c>
      <c r="I25">
        <f t="shared" ref="I25:I35" si="3">5*C25</f>
        <v>1.0449999999999999</v>
      </c>
      <c r="J25">
        <f t="shared" si="1"/>
        <v>1.1000000000000001</v>
      </c>
      <c r="K25" s="1">
        <f t="shared" si="2"/>
        <v>1.0725</v>
      </c>
      <c r="R25">
        <v>22.828507795100222</v>
      </c>
    </row>
    <row r="26" spans="1:19" x14ac:dyDescent="0.3">
      <c r="B26" t="s">
        <v>21</v>
      </c>
      <c r="C26">
        <v>0.185</v>
      </c>
      <c r="D26">
        <v>0.17299999999999999</v>
      </c>
      <c r="E26" s="1">
        <f t="shared" si="0"/>
        <v>0.17899999999999999</v>
      </c>
      <c r="H26" t="s">
        <v>21</v>
      </c>
      <c r="I26">
        <f t="shared" si="3"/>
        <v>0.92500000000000004</v>
      </c>
      <c r="J26">
        <f t="shared" si="1"/>
        <v>0.86499999999999999</v>
      </c>
      <c r="K26" s="1">
        <f t="shared" si="2"/>
        <v>0.89500000000000002</v>
      </c>
    </row>
    <row r="27" spans="1:19" x14ac:dyDescent="0.3">
      <c r="B27" t="s">
        <v>22</v>
      </c>
      <c r="C27">
        <v>0.22800000000000001</v>
      </c>
      <c r="D27">
        <v>0.20300000000000001</v>
      </c>
      <c r="E27" s="1">
        <f t="shared" si="0"/>
        <v>0.21550000000000002</v>
      </c>
      <c r="H27" t="s">
        <v>22</v>
      </c>
      <c r="I27">
        <f t="shared" si="3"/>
        <v>1.1400000000000001</v>
      </c>
      <c r="J27">
        <f t="shared" si="1"/>
        <v>1.0150000000000001</v>
      </c>
      <c r="K27" s="1">
        <f t="shared" si="2"/>
        <v>1.0775000000000001</v>
      </c>
    </row>
    <row r="28" spans="1:19" x14ac:dyDescent="0.3">
      <c r="B28" t="s">
        <v>23</v>
      </c>
      <c r="C28">
        <v>0.16200000000000001</v>
      </c>
      <c r="D28">
        <v>0.16</v>
      </c>
      <c r="E28" s="1">
        <f>AVERAGE(C28:D28)</f>
        <v>0.161</v>
      </c>
      <c r="H28" t="s">
        <v>23</v>
      </c>
      <c r="I28">
        <f t="shared" si="3"/>
        <v>0.81</v>
      </c>
      <c r="J28">
        <f t="shared" si="1"/>
        <v>0.8</v>
      </c>
      <c r="K28" s="1">
        <f t="shared" si="2"/>
        <v>0.80500000000000005</v>
      </c>
    </row>
    <row r="29" spans="1:19" x14ac:dyDescent="0.3">
      <c r="B29" t="s">
        <v>24</v>
      </c>
      <c r="C29">
        <v>0.154</v>
      </c>
      <c r="D29">
        <v>0.16900000000000001</v>
      </c>
      <c r="E29" s="1">
        <f>AVERAGE(C29:D29)</f>
        <v>0.1615</v>
      </c>
      <c r="H29" t="s">
        <v>24</v>
      </c>
      <c r="I29">
        <f t="shared" si="3"/>
        <v>0.77</v>
      </c>
      <c r="J29">
        <f t="shared" si="1"/>
        <v>0.84500000000000008</v>
      </c>
      <c r="K29" s="1">
        <f t="shared" si="2"/>
        <v>0.80750000000000011</v>
      </c>
    </row>
    <row r="30" spans="1:19" x14ac:dyDescent="0.3">
      <c r="B30" t="s">
        <v>25</v>
      </c>
      <c r="C30">
        <v>0.16</v>
      </c>
      <c r="D30">
        <v>0.16</v>
      </c>
      <c r="E30" s="1">
        <f>AVERAGE(C30:D30)</f>
        <v>0.16</v>
      </c>
      <c r="H30" t="s">
        <v>25</v>
      </c>
      <c r="I30">
        <f t="shared" si="3"/>
        <v>0.8</v>
      </c>
      <c r="J30">
        <f>5*D30</f>
        <v>0.8</v>
      </c>
      <c r="K30" s="1">
        <f t="shared" si="2"/>
        <v>0.8</v>
      </c>
    </row>
    <row r="31" spans="1:19" x14ac:dyDescent="0.3">
      <c r="B31" t="s">
        <v>26</v>
      </c>
      <c r="C31">
        <v>0.17</v>
      </c>
      <c r="D31">
        <v>0.16500000000000001</v>
      </c>
      <c r="E31" s="1">
        <f>AVERAGE(C31:D31)</f>
        <v>0.16750000000000001</v>
      </c>
      <c r="H31" t="s">
        <v>26</v>
      </c>
      <c r="I31">
        <f t="shared" si="3"/>
        <v>0.85000000000000009</v>
      </c>
      <c r="J31">
        <f>5*D31</f>
        <v>0.82500000000000007</v>
      </c>
      <c r="K31" s="1">
        <f t="shared" si="2"/>
        <v>0.83750000000000013</v>
      </c>
      <c r="P31" s="1"/>
      <c r="Q31" s="1"/>
      <c r="R31" s="1"/>
      <c r="S31" s="1"/>
    </row>
    <row r="32" spans="1:19" x14ac:dyDescent="0.3">
      <c r="B32" t="s">
        <v>27</v>
      </c>
      <c r="C32">
        <v>0.21</v>
      </c>
      <c r="D32">
        <v>0.214</v>
      </c>
      <c r="E32" s="1">
        <f>AVERAGE(C32:D32)</f>
        <v>0.21199999999999999</v>
      </c>
      <c r="H32" t="s">
        <v>27</v>
      </c>
      <c r="I32">
        <f t="shared" si="3"/>
        <v>1.05</v>
      </c>
      <c r="J32">
        <f>5*D32</f>
        <v>1.07</v>
      </c>
      <c r="K32" s="1">
        <f t="shared" si="2"/>
        <v>1.06</v>
      </c>
      <c r="P32" s="1"/>
      <c r="Q32" s="1"/>
      <c r="R32" s="1"/>
      <c r="S32" s="1"/>
    </row>
    <row r="33" spans="1:19" x14ac:dyDescent="0.3">
      <c r="B33" t="s">
        <v>28</v>
      </c>
      <c r="C33">
        <v>0.20899999999999999</v>
      </c>
      <c r="D33">
        <v>0.20699999999999999</v>
      </c>
      <c r="E33" s="1">
        <f>AVERAGE(C33:D33)</f>
        <v>0.20799999999999999</v>
      </c>
      <c r="H33" t="s">
        <v>28</v>
      </c>
      <c r="I33">
        <f t="shared" si="3"/>
        <v>1.0449999999999999</v>
      </c>
      <c r="J33">
        <f>5*D33</f>
        <v>1.0349999999999999</v>
      </c>
      <c r="K33" s="1">
        <f t="shared" si="2"/>
        <v>1.04</v>
      </c>
      <c r="P33" s="1"/>
      <c r="Q33" s="1"/>
      <c r="R33" s="1"/>
      <c r="S33" s="1"/>
    </row>
    <row r="34" spans="1:19" x14ac:dyDescent="0.3">
      <c r="B34" t="s">
        <v>29</v>
      </c>
      <c r="C34">
        <v>0.2</v>
      </c>
      <c r="D34">
        <v>0.21199999999999999</v>
      </c>
      <c r="E34" s="1">
        <f>AVERAGE(C34:D34)</f>
        <v>0.20600000000000002</v>
      </c>
      <c r="H34" t="s">
        <v>29</v>
      </c>
      <c r="I34">
        <f t="shared" si="3"/>
        <v>1</v>
      </c>
      <c r="J34">
        <f>5*D34</f>
        <v>1.06</v>
      </c>
      <c r="K34" s="1">
        <f t="shared" si="2"/>
        <v>1.03</v>
      </c>
      <c r="P34" s="1"/>
      <c r="Q34" s="1"/>
      <c r="R34" s="1"/>
      <c r="S34" s="1"/>
    </row>
    <row r="35" spans="1:19" x14ac:dyDescent="0.3">
      <c r="B35" t="s">
        <v>30</v>
      </c>
      <c r="C35">
        <v>0.192</v>
      </c>
      <c r="D35">
        <v>0.215</v>
      </c>
      <c r="E35" s="1">
        <f>AVERAGE(C35:D35)</f>
        <v>0.20350000000000001</v>
      </c>
      <c r="H35" t="s">
        <v>30</v>
      </c>
      <c r="I35">
        <f t="shared" si="3"/>
        <v>0.96</v>
      </c>
      <c r="J35">
        <f>5*D35</f>
        <v>1.075</v>
      </c>
      <c r="K35" s="1">
        <f t="shared" si="2"/>
        <v>1.0175000000000001</v>
      </c>
      <c r="P35" s="1"/>
      <c r="Q35" s="1"/>
      <c r="R35" s="1"/>
      <c r="S35" s="1"/>
    </row>
    <row r="36" spans="1:19" x14ac:dyDescent="0.3">
      <c r="B36" t="s">
        <v>31</v>
      </c>
      <c r="C36">
        <v>0.26500000000000001</v>
      </c>
      <c r="D36">
        <v>0.26700000000000002</v>
      </c>
      <c r="E36" s="1">
        <f>AVERAGE(C36:D36)</f>
        <v>0.26600000000000001</v>
      </c>
      <c r="H36" t="s">
        <v>31</v>
      </c>
      <c r="I36">
        <f t="shared" ref="I36:I37" si="4">5*C36</f>
        <v>1.3250000000000002</v>
      </c>
      <c r="J36">
        <f t="shared" ref="J36:J37" si="5">5*D36</f>
        <v>1.335</v>
      </c>
      <c r="K36" s="1">
        <f t="shared" ref="K36:K37" si="6">AVERAGE(I36:J36)</f>
        <v>1.33</v>
      </c>
      <c r="P36" s="1"/>
      <c r="Q36" s="1"/>
      <c r="R36" s="1"/>
      <c r="S36" s="1"/>
    </row>
    <row r="37" spans="1:19" x14ac:dyDescent="0.3">
      <c r="B37" t="s">
        <v>32</v>
      </c>
      <c r="C37">
        <v>0.24299999999999999</v>
      </c>
      <c r="D37">
        <v>0.23400000000000001</v>
      </c>
      <c r="E37" s="1">
        <f>AVERAGE(C37:D37)</f>
        <v>0.23849999999999999</v>
      </c>
      <c r="H37" t="s">
        <v>32</v>
      </c>
      <c r="I37">
        <f t="shared" si="4"/>
        <v>1.2149999999999999</v>
      </c>
      <c r="J37">
        <f t="shared" si="5"/>
        <v>1.1700000000000002</v>
      </c>
      <c r="K37" s="1">
        <f t="shared" si="6"/>
        <v>1.1924999999999999</v>
      </c>
    </row>
    <row r="38" spans="1:19" x14ac:dyDescent="0.3">
      <c r="B38" t="s">
        <v>33</v>
      </c>
      <c r="C38">
        <v>0.23799999999999999</v>
      </c>
      <c r="D38">
        <v>0.24399999999999999</v>
      </c>
      <c r="E38" s="1">
        <f>AVERAGE(C38:D38)</f>
        <v>0.24099999999999999</v>
      </c>
      <c r="H38" t="s">
        <v>33</v>
      </c>
      <c r="I38">
        <f t="shared" ref="I38:I39" si="7">5*C38</f>
        <v>1.19</v>
      </c>
      <c r="J38">
        <f t="shared" ref="J38:J39" si="8">5*D38</f>
        <v>1.22</v>
      </c>
      <c r="K38" s="1">
        <f t="shared" ref="K38:K39" si="9">AVERAGE(I38:J38)</f>
        <v>1.2050000000000001</v>
      </c>
    </row>
    <row r="39" spans="1:19" x14ac:dyDescent="0.3">
      <c r="B39" t="s">
        <v>34</v>
      </c>
      <c r="C39">
        <v>0.23200000000000001</v>
      </c>
      <c r="D39">
        <v>0.217</v>
      </c>
      <c r="E39" s="1">
        <f>AVERAGE(C39:D39)</f>
        <v>0.22450000000000001</v>
      </c>
      <c r="H39" t="s">
        <v>34</v>
      </c>
      <c r="I39">
        <f t="shared" si="7"/>
        <v>1.1600000000000001</v>
      </c>
      <c r="J39">
        <f t="shared" si="8"/>
        <v>1.085</v>
      </c>
      <c r="K39" s="1">
        <f t="shared" si="9"/>
        <v>1.1225000000000001</v>
      </c>
    </row>
    <row r="41" spans="1:19" ht="15.6" x14ac:dyDescent="0.35">
      <c r="A41">
        <v>2</v>
      </c>
      <c r="B41" s="5" t="s">
        <v>49</v>
      </c>
      <c r="C41" s="6"/>
      <c r="D41" s="6"/>
      <c r="E41" s="6"/>
      <c r="F41" s="6"/>
      <c r="G41" s="6"/>
      <c r="H41" s="6" t="s">
        <v>0</v>
      </c>
      <c r="I41" s="6"/>
      <c r="J41" s="6"/>
      <c r="K41" s="6"/>
      <c r="L41" s="6"/>
      <c r="M41" s="6"/>
      <c r="N41" s="6"/>
    </row>
    <row r="42" spans="1:19" x14ac:dyDescent="0.3">
      <c r="C42" t="s">
        <v>37</v>
      </c>
      <c r="E42" t="s">
        <v>38</v>
      </c>
      <c r="I42" t="s">
        <v>37</v>
      </c>
      <c r="K42" t="s">
        <v>38</v>
      </c>
    </row>
    <row r="43" spans="1:19" x14ac:dyDescent="0.3">
      <c r="B43" t="s">
        <v>1</v>
      </c>
      <c r="C43" t="s">
        <v>5</v>
      </c>
      <c r="D43" t="s">
        <v>6</v>
      </c>
      <c r="E43" t="s">
        <v>7</v>
      </c>
      <c r="F43" t="s">
        <v>8</v>
      </c>
      <c r="I43" t="s">
        <v>5</v>
      </c>
      <c r="J43" t="s">
        <v>6</v>
      </c>
      <c r="K43" t="s">
        <v>7</v>
      </c>
      <c r="L43" t="s">
        <v>8</v>
      </c>
      <c r="M43" t="s">
        <v>9</v>
      </c>
      <c r="N43" t="s">
        <v>10</v>
      </c>
    </row>
    <row r="44" spans="1:19" x14ac:dyDescent="0.3">
      <c r="B44" t="s">
        <v>19</v>
      </c>
      <c r="C44" s="2">
        <v>0.158</v>
      </c>
      <c r="D44" s="2">
        <v>0.157</v>
      </c>
      <c r="E44">
        <v>0.126</v>
      </c>
      <c r="F44">
        <v>0.13900000000000001</v>
      </c>
      <c r="H44" t="s">
        <v>19</v>
      </c>
      <c r="I44">
        <f>5*C44</f>
        <v>0.79</v>
      </c>
      <c r="J44">
        <f t="shared" ref="J44:L51" si="10">5*D44</f>
        <v>0.78500000000000003</v>
      </c>
      <c r="K44">
        <f t="shared" si="10"/>
        <v>0.63</v>
      </c>
      <c r="L44">
        <f t="shared" si="10"/>
        <v>0.69500000000000006</v>
      </c>
      <c r="M44">
        <f>AVERAGE(I44:J44)</f>
        <v>0.78750000000000009</v>
      </c>
      <c r="N44">
        <f>AVERAGE(K44:L44)</f>
        <v>0.66250000000000009</v>
      </c>
    </row>
    <row r="45" spans="1:19" x14ac:dyDescent="0.3">
      <c r="B45" t="s">
        <v>20</v>
      </c>
      <c r="C45" s="2">
        <v>0.16400000000000001</v>
      </c>
      <c r="D45">
        <v>0.156</v>
      </c>
      <c r="E45">
        <v>0.16800000000000001</v>
      </c>
      <c r="F45">
        <v>0.161</v>
      </c>
      <c r="H45" t="s">
        <v>20</v>
      </c>
      <c r="I45">
        <f t="shared" ref="I45:J51" si="11">5*C45</f>
        <v>0.82000000000000006</v>
      </c>
      <c r="J45">
        <f>5*D45</f>
        <v>0.78</v>
      </c>
      <c r="K45">
        <f t="shared" si="10"/>
        <v>0.84000000000000008</v>
      </c>
      <c r="L45">
        <f t="shared" si="10"/>
        <v>0.80500000000000005</v>
      </c>
      <c r="M45">
        <f t="shared" ref="M45:M51" si="12">AVERAGE(I45:J45)</f>
        <v>0.8</v>
      </c>
      <c r="N45">
        <f t="shared" ref="N45:N51" si="13">AVERAGE(K45:L45)</f>
        <v>0.82250000000000001</v>
      </c>
    </row>
    <row r="46" spans="1:19" x14ac:dyDescent="0.3">
      <c r="B46" t="s">
        <v>21</v>
      </c>
      <c r="C46" s="2">
        <v>0.156</v>
      </c>
      <c r="D46">
        <v>0.161</v>
      </c>
      <c r="E46">
        <v>0.161</v>
      </c>
      <c r="F46">
        <v>0.17100000000000001</v>
      </c>
      <c r="H46" t="s">
        <v>21</v>
      </c>
      <c r="I46">
        <f t="shared" si="11"/>
        <v>0.78</v>
      </c>
      <c r="J46">
        <f t="shared" si="11"/>
        <v>0.80500000000000005</v>
      </c>
      <c r="K46">
        <f t="shared" si="10"/>
        <v>0.80500000000000005</v>
      </c>
      <c r="L46">
        <f t="shared" si="10"/>
        <v>0.85500000000000009</v>
      </c>
      <c r="M46">
        <f t="shared" si="12"/>
        <v>0.79249999999999998</v>
      </c>
      <c r="N46">
        <f t="shared" si="13"/>
        <v>0.83000000000000007</v>
      </c>
    </row>
    <row r="47" spans="1:19" x14ac:dyDescent="0.3">
      <c r="B47" t="s">
        <v>22</v>
      </c>
      <c r="C47" s="2">
        <v>0.17699999999999999</v>
      </c>
      <c r="D47">
        <v>0.186</v>
      </c>
      <c r="E47">
        <v>0.17699999999999999</v>
      </c>
      <c r="F47">
        <v>0.17299999999999999</v>
      </c>
      <c r="H47" t="s">
        <v>22</v>
      </c>
      <c r="I47">
        <f t="shared" si="11"/>
        <v>0.88500000000000001</v>
      </c>
      <c r="J47">
        <f t="shared" si="11"/>
        <v>0.92999999999999994</v>
      </c>
      <c r="K47">
        <f t="shared" si="10"/>
        <v>0.88500000000000001</v>
      </c>
      <c r="L47">
        <f t="shared" si="10"/>
        <v>0.86499999999999999</v>
      </c>
      <c r="M47">
        <f t="shared" si="12"/>
        <v>0.90749999999999997</v>
      </c>
      <c r="N47">
        <f t="shared" si="13"/>
        <v>0.875</v>
      </c>
    </row>
    <row r="48" spans="1:19" x14ac:dyDescent="0.3">
      <c r="B48" t="s">
        <v>23</v>
      </c>
      <c r="C48" s="2">
        <v>0.15</v>
      </c>
      <c r="D48">
        <v>0.154</v>
      </c>
      <c r="E48">
        <v>0.157</v>
      </c>
      <c r="F48">
        <v>0.154</v>
      </c>
      <c r="H48" t="s">
        <v>23</v>
      </c>
      <c r="I48">
        <f t="shared" si="11"/>
        <v>0.75</v>
      </c>
      <c r="J48">
        <f t="shared" si="11"/>
        <v>0.77</v>
      </c>
      <c r="K48">
        <f t="shared" si="10"/>
        <v>0.78500000000000003</v>
      </c>
      <c r="L48">
        <f t="shared" si="10"/>
        <v>0.77</v>
      </c>
      <c r="M48">
        <f t="shared" si="12"/>
        <v>0.76</v>
      </c>
      <c r="N48">
        <f t="shared" si="13"/>
        <v>0.77750000000000008</v>
      </c>
    </row>
    <row r="49" spans="1:14" x14ac:dyDescent="0.3">
      <c r="B49" t="s">
        <v>24</v>
      </c>
      <c r="C49" s="2">
        <v>0.157</v>
      </c>
      <c r="D49">
        <v>0.161</v>
      </c>
      <c r="E49">
        <v>0.157</v>
      </c>
      <c r="F49">
        <v>0.16500000000000001</v>
      </c>
      <c r="H49" t="s">
        <v>24</v>
      </c>
      <c r="I49">
        <f t="shared" si="11"/>
        <v>0.78500000000000003</v>
      </c>
      <c r="J49">
        <f t="shared" si="11"/>
        <v>0.80500000000000005</v>
      </c>
      <c r="K49">
        <f t="shared" si="10"/>
        <v>0.78500000000000003</v>
      </c>
      <c r="L49">
        <f t="shared" si="10"/>
        <v>0.82500000000000007</v>
      </c>
      <c r="M49">
        <f t="shared" si="12"/>
        <v>0.79500000000000004</v>
      </c>
      <c r="N49">
        <f t="shared" si="13"/>
        <v>0.80500000000000005</v>
      </c>
    </row>
    <row r="50" spans="1:14" x14ac:dyDescent="0.3">
      <c r="B50" t="s">
        <v>25</v>
      </c>
      <c r="C50" s="2">
        <v>0.16300000000000001</v>
      </c>
      <c r="D50">
        <v>0.159</v>
      </c>
      <c r="E50">
        <v>0.157</v>
      </c>
      <c r="F50">
        <v>0.16500000000000001</v>
      </c>
      <c r="H50" t="s">
        <v>25</v>
      </c>
      <c r="I50">
        <f t="shared" si="11"/>
        <v>0.81500000000000006</v>
      </c>
      <c r="J50">
        <f t="shared" si="11"/>
        <v>0.79500000000000004</v>
      </c>
      <c r="K50">
        <f>5*E50</f>
        <v>0.78500000000000003</v>
      </c>
      <c r="L50">
        <f t="shared" si="10"/>
        <v>0.82500000000000007</v>
      </c>
      <c r="M50">
        <f>AVERAGE(I50:J50)</f>
        <v>0.80500000000000005</v>
      </c>
      <c r="N50">
        <f t="shared" si="13"/>
        <v>0.80500000000000005</v>
      </c>
    </row>
    <row r="51" spans="1:14" x14ac:dyDescent="0.3">
      <c r="B51" t="s">
        <v>26</v>
      </c>
      <c r="C51" s="2">
        <v>0.151</v>
      </c>
      <c r="D51">
        <v>0.14399999999999999</v>
      </c>
      <c r="E51">
        <v>0.161</v>
      </c>
      <c r="F51">
        <v>0.156</v>
      </c>
      <c r="H51" t="s">
        <v>26</v>
      </c>
      <c r="I51">
        <f t="shared" si="11"/>
        <v>0.755</v>
      </c>
      <c r="J51">
        <f t="shared" si="11"/>
        <v>0.72</v>
      </c>
      <c r="K51">
        <f>5*E51</f>
        <v>0.80500000000000005</v>
      </c>
      <c r="L51">
        <f t="shared" si="10"/>
        <v>0.78</v>
      </c>
      <c r="M51">
        <f t="shared" si="12"/>
        <v>0.73750000000000004</v>
      </c>
      <c r="N51">
        <f t="shared" si="13"/>
        <v>0.79249999999999998</v>
      </c>
    </row>
    <row r="52" spans="1:14" x14ac:dyDescent="0.3">
      <c r="B52" t="s">
        <v>27</v>
      </c>
      <c r="C52" s="2">
        <v>0.155</v>
      </c>
      <c r="D52">
        <v>0.153</v>
      </c>
      <c r="E52">
        <v>0.153</v>
      </c>
      <c r="F52">
        <v>0.109</v>
      </c>
      <c r="H52" t="s">
        <v>27</v>
      </c>
      <c r="I52">
        <f t="shared" ref="I52:I55" si="14">5*C52</f>
        <v>0.77500000000000002</v>
      </c>
      <c r="J52">
        <f t="shared" ref="J52:J55" si="15">5*D52</f>
        <v>0.76500000000000001</v>
      </c>
      <c r="K52">
        <f t="shared" ref="K52:K55" si="16">5*E52</f>
        <v>0.76500000000000001</v>
      </c>
      <c r="L52">
        <f t="shared" ref="L52:L55" si="17">5*F52</f>
        <v>0.54500000000000004</v>
      </c>
      <c r="M52">
        <f t="shared" ref="M52:M55" si="18">AVERAGE(I52:J52)</f>
        <v>0.77</v>
      </c>
      <c r="N52">
        <f t="shared" ref="N52:N55" si="19">AVERAGE(K52:L52)</f>
        <v>0.65500000000000003</v>
      </c>
    </row>
    <row r="53" spans="1:14" x14ac:dyDescent="0.3">
      <c r="B53" t="s">
        <v>28</v>
      </c>
      <c r="C53" s="2">
        <v>0.151</v>
      </c>
      <c r="D53">
        <v>0.14299999999999999</v>
      </c>
      <c r="E53">
        <v>0.113</v>
      </c>
      <c r="F53">
        <v>0.111</v>
      </c>
      <c r="H53" t="s">
        <v>28</v>
      </c>
      <c r="I53">
        <f t="shared" si="14"/>
        <v>0.755</v>
      </c>
      <c r="J53">
        <f t="shared" si="15"/>
        <v>0.71499999999999997</v>
      </c>
      <c r="K53">
        <f t="shared" si="16"/>
        <v>0.56500000000000006</v>
      </c>
      <c r="L53">
        <f t="shared" si="17"/>
        <v>0.55500000000000005</v>
      </c>
      <c r="M53">
        <f t="shared" si="18"/>
        <v>0.73499999999999999</v>
      </c>
      <c r="N53">
        <f t="shared" si="19"/>
        <v>0.56000000000000005</v>
      </c>
    </row>
    <row r="54" spans="1:14" x14ac:dyDescent="0.3">
      <c r="B54" t="s">
        <v>29</v>
      </c>
      <c r="C54" s="2">
        <v>0.157</v>
      </c>
      <c r="D54">
        <v>0.157</v>
      </c>
      <c r="E54">
        <v>0.161</v>
      </c>
      <c r="F54">
        <v>0.16800000000000001</v>
      </c>
      <c r="H54" t="s">
        <v>29</v>
      </c>
      <c r="I54">
        <f t="shared" si="14"/>
        <v>0.78500000000000003</v>
      </c>
      <c r="J54">
        <f t="shared" si="15"/>
        <v>0.78500000000000003</v>
      </c>
      <c r="K54">
        <f t="shared" si="16"/>
        <v>0.80500000000000005</v>
      </c>
      <c r="L54">
        <f t="shared" si="17"/>
        <v>0.84000000000000008</v>
      </c>
      <c r="M54">
        <f t="shared" si="18"/>
        <v>0.78500000000000003</v>
      </c>
      <c r="N54">
        <f t="shared" si="19"/>
        <v>0.82250000000000001</v>
      </c>
    </row>
    <row r="55" spans="1:14" x14ac:dyDescent="0.3">
      <c r="B55" t="s">
        <v>30</v>
      </c>
      <c r="C55" s="2">
        <v>0.161</v>
      </c>
      <c r="D55">
        <v>0.152</v>
      </c>
      <c r="E55">
        <v>0.152</v>
      </c>
      <c r="F55">
        <v>0.151</v>
      </c>
      <c r="H55" t="s">
        <v>30</v>
      </c>
      <c r="I55">
        <f t="shared" si="14"/>
        <v>0.80500000000000005</v>
      </c>
      <c r="J55">
        <f t="shared" si="15"/>
        <v>0.76</v>
      </c>
      <c r="K55">
        <f t="shared" si="16"/>
        <v>0.76</v>
      </c>
      <c r="L55">
        <f t="shared" si="17"/>
        <v>0.755</v>
      </c>
      <c r="M55">
        <f t="shared" si="18"/>
        <v>0.78249999999999997</v>
      </c>
      <c r="N55">
        <f t="shared" si="19"/>
        <v>0.75750000000000006</v>
      </c>
    </row>
    <row r="56" spans="1:14" x14ac:dyDescent="0.3">
      <c r="B56" t="s">
        <v>31</v>
      </c>
      <c r="C56" s="2">
        <v>0.19700000000000001</v>
      </c>
      <c r="D56">
        <v>0.20699999999999999</v>
      </c>
      <c r="E56">
        <v>0.217</v>
      </c>
      <c r="F56">
        <v>0.217</v>
      </c>
      <c r="H56" t="s">
        <v>31</v>
      </c>
      <c r="I56">
        <f t="shared" ref="I56:I57" si="20">5*C56</f>
        <v>0.9850000000000001</v>
      </c>
      <c r="J56">
        <f t="shared" ref="J56:J57" si="21">5*D56</f>
        <v>1.0349999999999999</v>
      </c>
      <c r="K56">
        <f t="shared" ref="K56:K57" si="22">5*E56</f>
        <v>1.085</v>
      </c>
      <c r="L56">
        <f t="shared" ref="L56:L57" si="23">5*F56</f>
        <v>1.085</v>
      </c>
      <c r="M56">
        <f t="shared" ref="M56:M57" si="24">AVERAGE(I56:J56)</f>
        <v>1.01</v>
      </c>
      <c r="N56">
        <f t="shared" ref="N56:N57" si="25">AVERAGE(K56:L56)</f>
        <v>1.085</v>
      </c>
    </row>
    <row r="57" spans="1:14" x14ac:dyDescent="0.3">
      <c r="B57" t="s">
        <v>32</v>
      </c>
      <c r="C57" s="2">
        <v>0.19800000000000001</v>
      </c>
      <c r="D57">
        <v>0.189</v>
      </c>
      <c r="E57">
        <v>0.186</v>
      </c>
      <c r="F57">
        <v>0.17100000000000001</v>
      </c>
      <c r="H57" t="s">
        <v>32</v>
      </c>
      <c r="I57">
        <f t="shared" si="20"/>
        <v>0.99</v>
      </c>
      <c r="J57">
        <f t="shared" si="21"/>
        <v>0.94500000000000006</v>
      </c>
      <c r="K57">
        <f t="shared" si="22"/>
        <v>0.92999999999999994</v>
      </c>
      <c r="L57">
        <f t="shared" si="23"/>
        <v>0.85500000000000009</v>
      </c>
      <c r="M57">
        <f t="shared" si="24"/>
        <v>0.96750000000000003</v>
      </c>
      <c r="N57">
        <f t="shared" si="25"/>
        <v>0.89250000000000007</v>
      </c>
    </row>
    <row r="58" spans="1:14" x14ac:dyDescent="0.3">
      <c r="B58" t="s">
        <v>33</v>
      </c>
      <c r="C58" s="2">
        <v>0.189</v>
      </c>
      <c r="D58">
        <v>0.186</v>
      </c>
      <c r="E58">
        <v>0.20599999999999999</v>
      </c>
      <c r="F58">
        <v>0.20499999999999999</v>
      </c>
      <c r="H58" t="s">
        <v>33</v>
      </c>
      <c r="I58">
        <f t="shared" ref="I58:I59" si="26">5*C58</f>
        <v>0.94500000000000006</v>
      </c>
      <c r="J58">
        <f t="shared" ref="J58:J59" si="27">5*D58</f>
        <v>0.92999999999999994</v>
      </c>
      <c r="K58">
        <f t="shared" ref="K58:K59" si="28">5*E58</f>
        <v>1.03</v>
      </c>
      <c r="L58">
        <f t="shared" ref="L58:L59" si="29">5*F58</f>
        <v>1.0249999999999999</v>
      </c>
      <c r="M58">
        <f t="shared" ref="M58:M59" si="30">AVERAGE(I58:J58)</f>
        <v>0.9375</v>
      </c>
      <c r="N58">
        <f t="shared" ref="N58:N59" si="31">AVERAGE(K58:L58)</f>
        <v>1.0274999999999999</v>
      </c>
    </row>
    <row r="59" spans="1:14" x14ac:dyDescent="0.3">
      <c r="B59" t="s">
        <v>34</v>
      </c>
      <c r="C59" s="2">
        <v>0.18099999999999999</v>
      </c>
      <c r="D59">
        <v>0.17</v>
      </c>
      <c r="E59">
        <v>0.17</v>
      </c>
      <c r="F59">
        <v>0.17199999999999999</v>
      </c>
      <c r="H59" t="s">
        <v>34</v>
      </c>
      <c r="I59">
        <f t="shared" si="26"/>
        <v>0.90500000000000003</v>
      </c>
      <c r="J59">
        <f t="shared" si="27"/>
        <v>0.85000000000000009</v>
      </c>
      <c r="K59">
        <f t="shared" si="28"/>
        <v>0.85000000000000009</v>
      </c>
      <c r="L59">
        <f t="shared" si="29"/>
        <v>0.85999999999999988</v>
      </c>
      <c r="M59">
        <f t="shared" si="30"/>
        <v>0.87750000000000006</v>
      </c>
      <c r="N59">
        <f t="shared" si="31"/>
        <v>0.85499999999999998</v>
      </c>
    </row>
    <row r="61" spans="1:14" x14ac:dyDescent="0.3">
      <c r="A61">
        <v>3</v>
      </c>
      <c r="B61" s="6" t="s">
        <v>50</v>
      </c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</row>
    <row r="62" spans="1:14" x14ac:dyDescent="0.3">
      <c r="C62" t="s">
        <v>11</v>
      </c>
    </row>
    <row r="63" spans="1:14" x14ac:dyDescent="0.3">
      <c r="C63" t="s">
        <v>39</v>
      </c>
      <c r="D63" t="s">
        <v>38</v>
      </c>
      <c r="E63" t="s">
        <v>4</v>
      </c>
      <c r="F63" s="3"/>
      <c r="G63" s="3"/>
    </row>
    <row r="64" spans="1:14" x14ac:dyDescent="0.3">
      <c r="B64" t="s">
        <v>19</v>
      </c>
      <c r="C64" s="3">
        <f>((K24-M44)/K24)*100</f>
        <v>21.052631578947363</v>
      </c>
      <c r="D64" s="3">
        <f>((K24-N44)/K24)*100</f>
        <v>33.583959899749367</v>
      </c>
      <c r="E64" s="3">
        <f>AVERAGE(C64:D64)</f>
        <v>27.318295739348365</v>
      </c>
      <c r="F64" s="3"/>
      <c r="G64" s="3"/>
      <c r="N64" s="2"/>
    </row>
    <row r="65" spans="2:14" x14ac:dyDescent="0.3">
      <c r="B65" t="s">
        <v>20</v>
      </c>
      <c r="C65" s="3">
        <f>((K25-M45)/K25)*100</f>
        <v>25.407925407925404</v>
      </c>
      <c r="D65" s="3">
        <f>((K25-N45)/K25)*100</f>
        <v>23.310023310023308</v>
      </c>
      <c r="E65" s="3">
        <f t="shared" ref="E65:E71" si="32">AVERAGE(C65:D65)</f>
        <v>24.358974358974358</v>
      </c>
      <c r="F65" s="3"/>
      <c r="G65" s="3"/>
      <c r="N65" s="2"/>
    </row>
    <row r="66" spans="2:14" x14ac:dyDescent="0.3">
      <c r="B66" t="s">
        <v>21</v>
      </c>
      <c r="C66" s="3">
        <f>((K26-M46)/K26)*100</f>
        <v>11.452513966480451</v>
      </c>
      <c r="D66" s="3">
        <f>((K26-N46)/K26)*100</f>
        <v>7.2625698324022281</v>
      </c>
      <c r="E66" s="3">
        <f t="shared" si="32"/>
        <v>9.3575418994413404</v>
      </c>
      <c r="F66" s="3"/>
      <c r="G66" s="3"/>
      <c r="N66" s="2"/>
    </row>
    <row r="67" spans="2:14" x14ac:dyDescent="0.3">
      <c r="B67" t="s">
        <v>22</v>
      </c>
      <c r="C67" s="3">
        <f>((K27-M47)/K27)*100</f>
        <v>15.777262180974491</v>
      </c>
      <c r="D67" s="3">
        <f>((K27-N47)/K27)*100</f>
        <v>18.793503480278432</v>
      </c>
      <c r="E67" s="3">
        <f t="shared" si="32"/>
        <v>17.28538283062646</v>
      </c>
      <c r="F67" s="3"/>
      <c r="G67" s="3"/>
      <c r="N67" s="2"/>
    </row>
    <row r="68" spans="2:14" x14ac:dyDescent="0.3">
      <c r="B68" t="s">
        <v>23</v>
      </c>
      <c r="C68" s="3">
        <f>((K28-M48)/K28)*100</f>
        <v>5.5900621118012461</v>
      </c>
      <c r="D68" s="3">
        <f>((K28-N48)/K28)*100</f>
        <v>3.4161490683229774</v>
      </c>
      <c r="E68" s="3">
        <f t="shared" si="32"/>
        <v>4.5031055900621118</v>
      </c>
      <c r="F68" s="3"/>
      <c r="G68" s="3"/>
      <c r="N68" s="2"/>
    </row>
    <row r="69" spans="2:14" x14ac:dyDescent="0.3">
      <c r="B69" t="s">
        <v>24</v>
      </c>
      <c r="C69" s="3">
        <f>((K29-M49)/K29)*100</f>
        <v>1.5479876160990791</v>
      </c>
      <c r="D69" s="3">
        <f>((K29-N49)/K29)*100</f>
        <v>0.30959752321982131</v>
      </c>
      <c r="E69" s="3">
        <f t="shared" si="32"/>
        <v>0.92879256965945023</v>
      </c>
      <c r="F69" s="3"/>
      <c r="G69" s="3"/>
      <c r="N69" s="2"/>
    </row>
    <row r="70" spans="2:14" x14ac:dyDescent="0.3">
      <c r="B70" t="s">
        <v>25</v>
      </c>
      <c r="C70" s="3">
        <f>((K30-M50)/K30)*100</f>
        <v>-0.62500000000000056</v>
      </c>
      <c r="D70" s="3">
        <f>((K30-N50)/K30)*100</f>
        <v>-0.62500000000000056</v>
      </c>
      <c r="E70" s="3">
        <f t="shared" si="32"/>
        <v>-0.62500000000000056</v>
      </c>
      <c r="F70" s="3"/>
      <c r="G70" s="3"/>
      <c r="N70" s="2"/>
    </row>
    <row r="71" spans="2:14" x14ac:dyDescent="0.3">
      <c r="B71" t="s">
        <v>26</v>
      </c>
      <c r="C71" s="3">
        <f>((K31-M51)/K31)*100</f>
        <v>11.940298507462694</v>
      </c>
      <c r="D71" s="3">
        <f>((K31-N51)/K31)*100</f>
        <v>5.3731343283582262</v>
      </c>
      <c r="E71" s="3">
        <f t="shared" si="32"/>
        <v>8.6567164179104594</v>
      </c>
      <c r="H71" s="3"/>
    </row>
    <row r="72" spans="2:14" x14ac:dyDescent="0.3">
      <c r="B72" t="s">
        <v>27</v>
      </c>
      <c r="C72" s="3">
        <f>((K32-M52)/K32)*100</f>
        <v>27.358490566037734</v>
      </c>
      <c r="D72" s="3">
        <f>((K32-N52)/K32)*100</f>
        <v>38.20754716981132</v>
      </c>
      <c r="E72" s="3">
        <f t="shared" ref="E72:E75" si="33">AVERAGE(C72:D72)</f>
        <v>32.783018867924525</v>
      </c>
      <c r="H72" s="3"/>
    </row>
    <row r="73" spans="2:14" x14ac:dyDescent="0.3">
      <c r="B73" t="s">
        <v>28</v>
      </c>
      <c r="C73" s="3">
        <f>((K33-M53)/K33)*100</f>
        <v>29.326923076923077</v>
      </c>
      <c r="D73" s="3">
        <f>((K33-N53)/K33)*100</f>
        <v>46.153846153846153</v>
      </c>
      <c r="E73" s="3">
        <f t="shared" si="33"/>
        <v>37.740384615384613</v>
      </c>
      <c r="H73" s="3"/>
    </row>
    <row r="74" spans="2:14" x14ac:dyDescent="0.3">
      <c r="B74" t="s">
        <v>29</v>
      </c>
      <c r="C74" s="3">
        <f>((K34-M54)/K34)*100</f>
        <v>23.78640776699029</v>
      </c>
      <c r="D74" s="3">
        <f>((K34-N54)/K34)*100</f>
        <v>20.145631067961169</v>
      </c>
      <c r="E74" s="3">
        <f t="shared" si="33"/>
        <v>21.966019417475728</v>
      </c>
      <c r="H74" s="3"/>
    </row>
    <row r="75" spans="2:14" x14ac:dyDescent="0.3">
      <c r="B75" t="s">
        <v>30</v>
      </c>
      <c r="C75" s="3">
        <f>((K35-M55)/K35)*100</f>
        <v>23.095823095823103</v>
      </c>
      <c r="D75" s="3">
        <f>((K35-N55)/K35)*100</f>
        <v>25.552825552825553</v>
      </c>
      <c r="E75" s="3">
        <f t="shared" si="33"/>
        <v>24.32432432432433</v>
      </c>
    </row>
    <row r="76" spans="2:14" x14ac:dyDescent="0.3">
      <c r="B76" t="s">
        <v>31</v>
      </c>
      <c r="C76" s="3">
        <f>((K36-M56)/K36)*100</f>
        <v>24.060150375939855</v>
      </c>
      <c r="D76" s="3">
        <f>((K36-N56)/K36)*100</f>
        <v>18.421052631578956</v>
      </c>
      <c r="E76" s="3">
        <f t="shared" ref="E76:E77" si="34">AVERAGE(C76:D76)</f>
        <v>21.240601503759407</v>
      </c>
    </row>
    <row r="77" spans="2:14" x14ac:dyDescent="0.3">
      <c r="B77" t="s">
        <v>32</v>
      </c>
      <c r="C77" s="3">
        <f>((K37-M57)/K37)*100</f>
        <v>18.867924528301877</v>
      </c>
      <c r="D77" s="3">
        <f>((K37-N57)/K37)*100</f>
        <v>25.157232704402503</v>
      </c>
      <c r="E77" s="3">
        <f t="shared" si="34"/>
        <v>22.01257861635219</v>
      </c>
    </row>
    <row r="78" spans="2:14" x14ac:dyDescent="0.3">
      <c r="B78" t="s">
        <v>33</v>
      </c>
      <c r="C78" s="3">
        <f>((K38-M58)/K38)*100</f>
        <v>22.199170124481331</v>
      </c>
      <c r="D78" s="3">
        <f>((K38-N58)/K38)*100</f>
        <v>14.730290456431552</v>
      </c>
      <c r="E78" s="3">
        <f t="shared" ref="E78:E79" si="35">AVERAGE(C78:D78)</f>
        <v>18.464730290456441</v>
      </c>
    </row>
    <row r="79" spans="2:14" x14ac:dyDescent="0.3">
      <c r="B79" t="s">
        <v>34</v>
      </c>
      <c r="C79" s="3">
        <f>((K39-M59)/K39)*100</f>
        <v>21.826280623608017</v>
      </c>
      <c r="D79" s="3">
        <f>((K39-N59)/K39)*100</f>
        <v>23.830734966592431</v>
      </c>
      <c r="E79" s="3">
        <f t="shared" si="35"/>
        <v>22.828507795100222</v>
      </c>
    </row>
    <row r="80" spans="2:14" x14ac:dyDescent="0.3">
      <c r="E80" s="3"/>
    </row>
    <row r="81" spans="1:6" x14ac:dyDescent="0.3">
      <c r="A81">
        <v>4</v>
      </c>
      <c r="B81" s="6" t="s">
        <v>43</v>
      </c>
      <c r="C81" s="6"/>
      <c r="D81" s="6"/>
      <c r="E81" s="6"/>
      <c r="F81" s="6"/>
    </row>
    <row r="82" spans="1:6" x14ac:dyDescent="0.3">
      <c r="C82" t="s">
        <v>11</v>
      </c>
    </row>
    <row r="83" spans="1:6" x14ac:dyDescent="0.3">
      <c r="C83" t="s">
        <v>4</v>
      </c>
      <c r="D83" t="s">
        <v>12</v>
      </c>
    </row>
    <row r="84" spans="1:6" x14ac:dyDescent="0.3">
      <c r="B84" s="3" t="s">
        <v>13</v>
      </c>
      <c r="C84" s="3">
        <f>AVERAGE(E64:E65)</f>
        <v>25.838635049161361</v>
      </c>
      <c r="D84" s="1">
        <f>_xlfn.STDEV.S(E64:E65)</f>
        <v>2.0925562157727948</v>
      </c>
    </row>
    <row r="85" spans="1:6" x14ac:dyDescent="0.3">
      <c r="B85" s="3" t="s">
        <v>14</v>
      </c>
      <c r="C85" s="3">
        <f>AVERAGE(E66:E67)</f>
        <v>13.3214623650339</v>
      </c>
      <c r="D85" s="1">
        <f>_xlfn.STDEV.S(E66:E67)</f>
        <v>5.6058300826092742</v>
      </c>
    </row>
    <row r="86" spans="1:6" x14ac:dyDescent="0.3">
      <c r="B86" s="3" t="s">
        <v>15</v>
      </c>
      <c r="C86" s="3">
        <f>AVERAGE(E68:E69)</f>
        <v>2.7159490798607808</v>
      </c>
      <c r="D86" s="1">
        <f>_xlfn.STDEV.S(E68:E69)</f>
        <v>2.5274209748100929</v>
      </c>
    </row>
    <row r="87" spans="1:6" x14ac:dyDescent="0.3">
      <c r="B87" s="3" t="s">
        <v>16</v>
      </c>
      <c r="C87" s="3">
        <f>AVERAGE(E70:E71)</f>
        <v>4.0158582089552297</v>
      </c>
      <c r="D87" s="1">
        <f>_xlfn.STDEV.S(E70:E71)</f>
        <v>6.5631646201549962</v>
      </c>
    </row>
    <row r="88" spans="1:6" x14ac:dyDescent="0.3">
      <c r="B88" s="3" t="s">
        <v>17</v>
      </c>
      <c r="C88" s="3">
        <f>AVERAGE(E72:E73)</f>
        <v>35.261701741654569</v>
      </c>
      <c r="D88" s="1">
        <f>_xlfn.STDEV.S(E72:E73)</f>
        <v>3.5053869368509458</v>
      </c>
    </row>
    <row r="89" spans="1:6" x14ac:dyDescent="0.3">
      <c r="B89" s="3" t="s">
        <v>18</v>
      </c>
      <c r="C89" s="3">
        <f>AVERAGE(E74:E75)</f>
        <v>23.145171870900029</v>
      </c>
      <c r="D89" s="1">
        <f>_xlfn.STDEV.S(E74:E75)</f>
        <v>1.6675733917381557</v>
      </c>
    </row>
    <row r="90" spans="1:6" x14ac:dyDescent="0.3">
      <c r="B90" s="3" t="s">
        <v>35</v>
      </c>
      <c r="C90" s="3">
        <f>AVERAGE(E76:E77)</f>
        <v>21.626590060055797</v>
      </c>
      <c r="D90" s="1">
        <f>_xlfn.STDEV.S(E76:E77)</f>
        <v>0.54587025123516764</v>
      </c>
    </row>
    <row r="91" spans="1:6" x14ac:dyDescent="0.3">
      <c r="B91" s="3" t="s">
        <v>36</v>
      </c>
      <c r="C91" s="3">
        <f>AVERAGE(E78:E79)</f>
        <v>20.646619042778333</v>
      </c>
      <c r="D91" s="1">
        <f>_xlfn.STDEV.S(E78:E79)</f>
        <v>3.0856566651229094</v>
      </c>
    </row>
  </sheetData>
  <phoneticPr fontId="5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90FB3-79D8-4F97-AF66-BA58312F1454}">
  <dimension ref="A1:N28"/>
  <sheetViews>
    <sheetView zoomScaleNormal="100" workbookViewId="0">
      <selection activeCell="D4" sqref="D4"/>
    </sheetView>
  </sheetViews>
  <sheetFormatPr defaultRowHeight="14.4" x14ac:dyDescent="0.3"/>
  <cols>
    <col min="1" max="1" width="7.88671875" customWidth="1"/>
    <col min="2" max="2" width="19" customWidth="1"/>
    <col min="7" max="7" width="11.21875" customWidth="1"/>
    <col min="8" max="8" width="16.5546875" bestFit="1" customWidth="1"/>
  </cols>
  <sheetData>
    <row r="1" spans="1:14" ht="20.399999999999999" thickBot="1" x14ac:dyDescent="0.45">
      <c r="B1" s="4" t="s">
        <v>41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" thickTop="1" x14ac:dyDescent="0.3">
      <c r="B2" s="9"/>
      <c r="C2" s="12" t="s">
        <v>11</v>
      </c>
      <c r="D2" s="9"/>
      <c r="E2" s="9"/>
      <c r="G2" s="7"/>
      <c r="H2" s="13" t="s">
        <v>44</v>
      </c>
    </row>
    <row r="3" spans="1:14" x14ac:dyDescent="0.3">
      <c r="B3" s="9" t="s">
        <v>51</v>
      </c>
      <c r="C3" s="10">
        <f>E22</f>
        <v>59.046454767726161</v>
      </c>
      <c r="D3" s="9"/>
      <c r="E3" s="9"/>
      <c r="G3" s="13" t="s">
        <v>45</v>
      </c>
      <c r="H3" s="8">
        <f>C28</f>
        <v>57.261322621958314</v>
      </c>
    </row>
    <row r="4" spans="1:14" x14ac:dyDescent="0.3">
      <c r="B4" s="9" t="s">
        <v>52</v>
      </c>
      <c r="C4" s="10">
        <f>E23</f>
        <v>55.476190476190467</v>
      </c>
      <c r="D4" s="9"/>
      <c r="E4" s="9"/>
      <c r="G4" s="13" t="s">
        <v>46</v>
      </c>
      <c r="H4" s="8">
        <f>D28</f>
        <v>2.5245580911730734</v>
      </c>
    </row>
    <row r="7" spans="1:14" ht="20.399999999999999" thickBot="1" x14ac:dyDescent="0.45">
      <c r="B7" s="4" t="s">
        <v>40</v>
      </c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14" ht="16.2" thickTop="1" x14ac:dyDescent="0.35">
      <c r="A8">
        <v>1</v>
      </c>
      <c r="B8" s="5" t="s">
        <v>42</v>
      </c>
      <c r="C8" s="6"/>
      <c r="D8" s="6"/>
      <c r="E8" s="6"/>
      <c r="F8" s="6"/>
      <c r="G8" s="6"/>
      <c r="H8" s="6" t="s">
        <v>0</v>
      </c>
      <c r="I8" s="6"/>
      <c r="J8" s="6"/>
      <c r="K8" s="6"/>
      <c r="L8" s="6"/>
      <c r="M8" s="6"/>
      <c r="N8" s="6"/>
    </row>
    <row r="9" spans="1:14" x14ac:dyDescent="0.3">
      <c r="B9" t="s">
        <v>1</v>
      </c>
      <c r="C9" t="s">
        <v>2</v>
      </c>
      <c r="D9" t="s">
        <v>3</v>
      </c>
      <c r="E9" t="s">
        <v>4</v>
      </c>
      <c r="I9" t="s">
        <v>2</v>
      </c>
      <c r="J9" t="s">
        <v>3</v>
      </c>
      <c r="K9" t="s">
        <v>4</v>
      </c>
    </row>
    <row r="10" spans="1:14" x14ac:dyDescent="0.3">
      <c r="B10" t="s">
        <v>51</v>
      </c>
      <c r="C10">
        <v>0.19700000000000001</v>
      </c>
      <c r="D10">
        <v>0.21199999999999999</v>
      </c>
      <c r="E10" s="1">
        <f t="shared" ref="E10:E11" si="0">AVERAGE(C10:D10)</f>
        <v>0.20450000000000002</v>
      </c>
      <c r="H10" t="s">
        <v>51</v>
      </c>
      <c r="I10">
        <f>5*C10</f>
        <v>0.9850000000000001</v>
      </c>
      <c r="J10">
        <f t="shared" ref="J10:J11" si="1">5*D10</f>
        <v>1.06</v>
      </c>
      <c r="K10" s="1">
        <f t="shared" ref="K10:K11" si="2">AVERAGE(I10:J10)</f>
        <v>1.0225</v>
      </c>
    </row>
    <row r="11" spans="1:14" x14ac:dyDescent="0.3">
      <c r="B11" t="s">
        <v>52</v>
      </c>
      <c r="C11">
        <v>0.21299999999999999</v>
      </c>
      <c r="D11">
        <v>0.20699999999999999</v>
      </c>
      <c r="E11" s="1">
        <f t="shared" si="0"/>
        <v>0.21</v>
      </c>
      <c r="H11" t="s">
        <v>52</v>
      </c>
      <c r="I11">
        <f t="shared" ref="I11" si="3">5*C11</f>
        <v>1.0649999999999999</v>
      </c>
      <c r="J11">
        <f t="shared" si="1"/>
        <v>1.0349999999999999</v>
      </c>
      <c r="K11" s="1">
        <f t="shared" si="2"/>
        <v>1.0499999999999998</v>
      </c>
    </row>
    <row r="13" spans="1:14" ht="15.6" x14ac:dyDescent="0.35">
      <c r="A13">
        <v>2</v>
      </c>
      <c r="B13" s="5" t="s">
        <v>49</v>
      </c>
      <c r="C13" s="6"/>
      <c r="D13" s="6"/>
      <c r="E13" s="6"/>
      <c r="F13" s="6"/>
      <c r="G13" s="6"/>
      <c r="H13" s="6" t="s">
        <v>0</v>
      </c>
      <c r="I13" s="6"/>
      <c r="J13" s="6"/>
      <c r="K13" s="6"/>
      <c r="L13" s="6"/>
      <c r="M13" s="6"/>
      <c r="N13" s="6"/>
    </row>
    <row r="14" spans="1:14" x14ac:dyDescent="0.3">
      <c r="C14" t="s">
        <v>37</v>
      </c>
      <c r="E14" t="s">
        <v>38</v>
      </c>
      <c r="I14" t="s">
        <v>37</v>
      </c>
      <c r="K14" t="s">
        <v>38</v>
      </c>
    </row>
    <row r="15" spans="1:14" x14ac:dyDescent="0.3">
      <c r="B15" t="s">
        <v>1</v>
      </c>
      <c r="C15" t="s">
        <v>47</v>
      </c>
      <c r="D15" t="s">
        <v>48</v>
      </c>
      <c r="E15" t="s">
        <v>47</v>
      </c>
      <c r="F15" t="s">
        <v>48</v>
      </c>
      <c r="I15" t="s">
        <v>47</v>
      </c>
      <c r="J15" t="s">
        <v>48</v>
      </c>
      <c r="K15" t="s">
        <v>47</v>
      </c>
      <c r="L15" t="s">
        <v>48</v>
      </c>
      <c r="M15" t="s">
        <v>9</v>
      </c>
      <c r="N15" t="s">
        <v>10</v>
      </c>
    </row>
    <row r="16" spans="1:14" x14ac:dyDescent="0.3">
      <c r="B16" t="s">
        <v>51</v>
      </c>
      <c r="C16" s="2">
        <v>7.4999999999999997E-2</v>
      </c>
      <c r="D16" s="2">
        <v>7.8E-2</v>
      </c>
      <c r="E16">
        <v>9.1999999999999998E-2</v>
      </c>
      <c r="F16">
        <v>0.09</v>
      </c>
      <c r="H16" t="s">
        <v>51</v>
      </c>
      <c r="I16">
        <f>5*C16</f>
        <v>0.375</v>
      </c>
      <c r="J16">
        <f t="shared" ref="J16:L17" si="4">5*D16</f>
        <v>0.39</v>
      </c>
      <c r="K16">
        <f t="shared" si="4"/>
        <v>0.45999999999999996</v>
      </c>
      <c r="L16">
        <f t="shared" si="4"/>
        <v>0.44999999999999996</v>
      </c>
      <c r="M16">
        <f>AVERAGE(I16:J16)</f>
        <v>0.38250000000000001</v>
      </c>
      <c r="N16">
        <f>AVERAGE(K16:L16)</f>
        <v>0.45499999999999996</v>
      </c>
    </row>
    <row r="17" spans="1:14" x14ac:dyDescent="0.3">
      <c r="B17" t="s">
        <v>52</v>
      </c>
      <c r="C17" s="2">
        <v>8.5999999999999993E-2</v>
      </c>
      <c r="D17">
        <v>7.6999999999999999E-2</v>
      </c>
      <c r="E17">
        <v>0.112</v>
      </c>
      <c r="F17">
        <v>9.9000000000000005E-2</v>
      </c>
      <c r="H17" t="s">
        <v>52</v>
      </c>
      <c r="I17">
        <f t="shared" ref="I17" si="5">5*C17</f>
        <v>0.42999999999999994</v>
      </c>
      <c r="J17">
        <f>5*D17</f>
        <v>0.38500000000000001</v>
      </c>
      <c r="K17">
        <f t="shared" si="4"/>
        <v>0.56000000000000005</v>
      </c>
      <c r="L17">
        <f t="shared" si="4"/>
        <v>0.495</v>
      </c>
      <c r="M17">
        <f t="shared" ref="M17" si="6">AVERAGE(I17:J17)</f>
        <v>0.40749999999999997</v>
      </c>
      <c r="N17">
        <f t="shared" ref="N17" si="7">AVERAGE(K17:L17)</f>
        <v>0.52750000000000008</v>
      </c>
    </row>
    <row r="19" spans="1:14" x14ac:dyDescent="0.3">
      <c r="A19">
        <v>3</v>
      </c>
      <c r="B19" s="6" t="s">
        <v>50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3">
      <c r="C20" t="s">
        <v>11</v>
      </c>
    </row>
    <row r="21" spans="1:14" x14ac:dyDescent="0.3">
      <c r="C21" t="s">
        <v>39</v>
      </c>
      <c r="D21" t="s">
        <v>38</v>
      </c>
      <c r="E21" t="s">
        <v>4</v>
      </c>
      <c r="F21" s="3"/>
      <c r="G21" s="3"/>
    </row>
    <row r="22" spans="1:14" x14ac:dyDescent="0.3">
      <c r="B22" t="s">
        <v>51</v>
      </c>
      <c r="C22" s="3">
        <f>((K10-M16)/K10)*100</f>
        <v>62.591687041564782</v>
      </c>
      <c r="D22" s="3">
        <f>((K10-N16)/K10)*100</f>
        <v>55.501222493887539</v>
      </c>
      <c r="E22" s="3">
        <f>AVERAGE(C22:D22)</f>
        <v>59.046454767726161</v>
      </c>
      <c r="F22" s="3"/>
      <c r="G22" s="3"/>
      <c r="N22" s="2"/>
    </row>
    <row r="23" spans="1:14" x14ac:dyDescent="0.3">
      <c r="B23" t="s">
        <v>52</v>
      </c>
      <c r="C23" s="3">
        <f>((K11-M17)/K11)*100</f>
        <v>61.190476190476183</v>
      </c>
      <c r="D23" s="3">
        <f>((K11-N17)/K11)*100</f>
        <v>49.761904761904745</v>
      </c>
      <c r="E23" s="3">
        <f t="shared" ref="E23" si="8">AVERAGE(C23:D23)</f>
        <v>55.476190476190467</v>
      </c>
      <c r="F23" s="3"/>
      <c r="G23" s="3"/>
      <c r="N23" s="2"/>
    </row>
    <row r="24" spans="1:14" x14ac:dyDescent="0.3">
      <c r="E24" s="3"/>
    </row>
    <row r="25" spans="1:14" x14ac:dyDescent="0.3">
      <c r="A25">
        <v>4</v>
      </c>
      <c r="B25" s="6" t="s">
        <v>43</v>
      </c>
      <c r="C25" s="6"/>
      <c r="D25" s="6"/>
      <c r="E25" s="6"/>
      <c r="F25" s="6"/>
    </row>
    <row r="26" spans="1:14" x14ac:dyDescent="0.3">
      <c r="C26" t="s">
        <v>11</v>
      </c>
    </row>
    <row r="27" spans="1:14" x14ac:dyDescent="0.3">
      <c r="C27" t="s">
        <v>4</v>
      </c>
      <c r="D27" t="s">
        <v>12</v>
      </c>
    </row>
    <row r="28" spans="1:14" x14ac:dyDescent="0.3">
      <c r="B28" t="s">
        <v>53</v>
      </c>
      <c r="C28" s="3">
        <f>AVERAGE(E22:E23)</f>
        <v>57.261322621958314</v>
      </c>
      <c r="D28" s="1">
        <f>_xlfn.STDEV.S(E22:E23)</f>
        <v>2.5245580911730734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698F2-3122-4082-AE49-96CA6B0DA7A3}">
  <dimension ref="A1:N37"/>
  <sheetViews>
    <sheetView zoomScaleNormal="100" workbookViewId="0">
      <selection activeCell="G2" sqref="G2:I4"/>
    </sheetView>
  </sheetViews>
  <sheetFormatPr defaultRowHeight="14.4" x14ac:dyDescent="0.3"/>
  <cols>
    <col min="1" max="1" width="7.88671875" customWidth="1"/>
    <col min="2" max="2" width="19" customWidth="1"/>
    <col min="7" max="7" width="13.21875" customWidth="1"/>
    <col min="8" max="8" width="16.5546875" bestFit="1" customWidth="1"/>
  </cols>
  <sheetData>
    <row r="1" spans="1:14" ht="20.399999999999999" thickBot="1" x14ac:dyDescent="0.45">
      <c r="B1" s="4" t="s">
        <v>41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" thickTop="1" x14ac:dyDescent="0.3">
      <c r="B2" s="9"/>
      <c r="C2" s="12" t="s">
        <v>11</v>
      </c>
      <c r="D2" s="9"/>
      <c r="E2" s="9"/>
      <c r="G2" s="13" t="s">
        <v>44</v>
      </c>
      <c r="H2" s="13" t="s">
        <v>45</v>
      </c>
      <c r="I2" s="13" t="s">
        <v>46</v>
      </c>
    </row>
    <row r="3" spans="1:14" x14ac:dyDescent="0.3">
      <c r="B3" s="9" t="s">
        <v>54</v>
      </c>
      <c r="C3" s="10">
        <f>E28</f>
        <v>27.302100161550875</v>
      </c>
      <c r="D3" s="9"/>
      <c r="E3" s="9"/>
      <c r="G3" s="7" t="s">
        <v>58</v>
      </c>
      <c r="H3" s="8">
        <f>AVERAGE(C3:C4)</f>
        <v>20.317716747442113</v>
      </c>
      <c r="I3" s="8">
        <f>_xlfn.STDEV.S(C3:C4)</f>
        <v>9.8774097490463202</v>
      </c>
    </row>
    <row r="4" spans="1:14" x14ac:dyDescent="0.3">
      <c r="B4" s="9" t="s">
        <v>55</v>
      </c>
      <c r="C4" s="10">
        <f>E29</f>
        <v>13.333333333333353</v>
      </c>
      <c r="D4" s="9"/>
      <c r="E4" s="9"/>
      <c r="G4" s="7" t="s">
        <v>59</v>
      </c>
      <c r="H4" s="8">
        <f>AVERAGE(C5:C6)</f>
        <v>30.454512530783724</v>
      </c>
      <c r="I4" s="8">
        <f>_xlfn.STDEV.S(C5:C6)</f>
        <v>0.98900709435840906</v>
      </c>
    </row>
    <row r="5" spans="1:14" x14ac:dyDescent="0.3">
      <c r="B5" s="9" t="s">
        <v>56</v>
      </c>
      <c r="C5" s="10">
        <f>E30</f>
        <v>31.153846153846157</v>
      </c>
      <c r="D5" s="9"/>
      <c r="E5" s="9"/>
    </row>
    <row r="6" spans="1:14" x14ac:dyDescent="0.3">
      <c r="B6" s="9" t="s">
        <v>57</v>
      </c>
      <c r="C6" s="10">
        <f>E31</f>
        <v>29.755178907721287</v>
      </c>
      <c r="D6" s="9"/>
      <c r="E6" s="9"/>
    </row>
    <row r="9" spans="1:14" ht="20.399999999999999" thickBot="1" x14ac:dyDescent="0.45">
      <c r="B9" s="4" t="s">
        <v>40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ht="16.2" thickTop="1" x14ac:dyDescent="0.35">
      <c r="A10">
        <v>1</v>
      </c>
      <c r="B10" s="5" t="s">
        <v>42</v>
      </c>
      <c r="C10" s="6"/>
      <c r="D10" s="6"/>
      <c r="E10" s="6"/>
      <c r="F10" s="6"/>
      <c r="G10" s="6"/>
      <c r="H10" s="6" t="s">
        <v>0</v>
      </c>
      <c r="I10" s="6"/>
      <c r="J10" s="6"/>
      <c r="K10" s="6"/>
      <c r="L10" s="6"/>
      <c r="M10" s="6"/>
      <c r="N10" s="6"/>
    </row>
    <row r="11" spans="1:14" x14ac:dyDescent="0.3">
      <c r="B11" t="s">
        <v>1</v>
      </c>
      <c r="C11" t="s">
        <v>2</v>
      </c>
      <c r="D11" t="s">
        <v>3</v>
      </c>
      <c r="E11" t="s">
        <v>4</v>
      </c>
      <c r="I11" t="s">
        <v>2</v>
      </c>
      <c r="J11" t="s">
        <v>3</v>
      </c>
      <c r="K11" t="s">
        <v>4</v>
      </c>
    </row>
    <row r="12" spans="1:14" x14ac:dyDescent="0.3">
      <c r="B12" t="s">
        <v>54</v>
      </c>
      <c r="C12">
        <v>0.315</v>
      </c>
      <c r="D12">
        <v>0.30399999999999999</v>
      </c>
      <c r="E12" s="1">
        <f t="shared" ref="E12:E15" si="0">AVERAGE(C12:D12)</f>
        <v>0.3095</v>
      </c>
      <c r="H12" t="s">
        <v>54</v>
      </c>
      <c r="I12">
        <f>5*C12</f>
        <v>1.575</v>
      </c>
      <c r="J12">
        <f t="shared" ref="J12:J15" si="1">5*D12</f>
        <v>1.52</v>
      </c>
      <c r="K12" s="1">
        <f t="shared" ref="K12:K15" si="2">AVERAGE(I12:J12)</f>
        <v>1.5474999999999999</v>
      </c>
    </row>
    <row r="13" spans="1:14" x14ac:dyDescent="0.3">
      <c r="B13" t="s">
        <v>55</v>
      </c>
      <c r="C13">
        <v>0.20399999999999999</v>
      </c>
      <c r="D13">
        <v>0.20100000000000001</v>
      </c>
      <c r="E13" s="1">
        <f t="shared" si="0"/>
        <v>0.20250000000000001</v>
      </c>
      <c r="H13" t="s">
        <v>55</v>
      </c>
      <c r="I13">
        <f t="shared" ref="I13:I15" si="3">5*C13</f>
        <v>1.02</v>
      </c>
      <c r="J13">
        <f t="shared" si="1"/>
        <v>1.0050000000000001</v>
      </c>
      <c r="K13" s="1">
        <f t="shared" si="2"/>
        <v>1.0125000000000002</v>
      </c>
    </row>
    <row r="14" spans="1:14" x14ac:dyDescent="0.3">
      <c r="B14" t="s">
        <v>56</v>
      </c>
      <c r="C14">
        <v>0.26400000000000001</v>
      </c>
      <c r="D14">
        <v>0.25600000000000001</v>
      </c>
      <c r="E14" s="1">
        <f t="shared" si="0"/>
        <v>0.26</v>
      </c>
      <c r="H14" t="s">
        <v>56</v>
      </c>
      <c r="I14">
        <f t="shared" si="3"/>
        <v>1.32</v>
      </c>
      <c r="J14">
        <f t="shared" si="1"/>
        <v>1.28</v>
      </c>
      <c r="K14" s="1">
        <f t="shared" si="2"/>
        <v>1.3</v>
      </c>
    </row>
    <row r="15" spans="1:14" x14ac:dyDescent="0.3">
      <c r="B15" t="s">
        <v>57</v>
      </c>
      <c r="C15">
        <v>0.26300000000000001</v>
      </c>
      <c r="D15">
        <v>0.26800000000000002</v>
      </c>
      <c r="E15" s="1">
        <f t="shared" si="0"/>
        <v>0.26550000000000001</v>
      </c>
      <c r="H15" t="s">
        <v>57</v>
      </c>
      <c r="I15">
        <f t="shared" si="3"/>
        <v>1.3149999999999999</v>
      </c>
      <c r="J15">
        <f t="shared" si="1"/>
        <v>1.34</v>
      </c>
      <c r="K15" s="1">
        <f t="shared" si="2"/>
        <v>1.3275000000000001</v>
      </c>
    </row>
    <row r="17" spans="1:14" ht="15.6" x14ac:dyDescent="0.35">
      <c r="A17">
        <v>2</v>
      </c>
      <c r="B17" s="5" t="s">
        <v>49</v>
      </c>
      <c r="C17" s="6"/>
      <c r="D17" s="6"/>
      <c r="E17" s="6"/>
      <c r="F17" s="6"/>
      <c r="G17" s="6"/>
      <c r="H17" s="6" t="s">
        <v>0</v>
      </c>
      <c r="I17" s="6"/>
      <c r="J17" s="6"/>
      <c r="K17" s="6"/>
      <c r="L17" s="6"/>
      <c r="M17" s="6"/>
      <c r="N17" s="6"/>
    </row>
    <row r="18" spans="1:14" x14ac:dyDescent="0.3">
      <c r="C18" t="s">
        <v>37</v>
      </c>
      <c r="E18" t="s">
        <v>38</v>
      </c>
      <c r="I18" t="s">
        <v>37</v>
      </c>
      <c r="K18" t="s">
        <v>38</v>
      </c>
    </row>
    <row r="19" spans="1:14" x14ac:dyDescent="0.3">
      <c r="B19" t="s">
        <v>1</v>
      </c>
      <c r="C19" t="s">
        <v>5</v>
      </c>
      <c r="D19" t="s">
        <v>6</v>
      </c>
      <c r="E19" t="s">
        <v>7</v>
      </c>
      <c r="F19" t="s">
        <v>8</v>
      </c>
      <c r="I19" t="s">
        <v>5</v>
      </c>
      <c r="J19" t="s">
        <v>6</v>
      </c>
      <c r="K19" t="s">
        <v>7</v>
      </c>
      <c r="L19" t="s">
        <v>8</v>
      </c>
      <c r="M19" t="s">
        <v>9</v>
      </c>
      <c r="N19" t="s">
        <v>10</v>
      </c>
    </row>
    <row r="20" spans="1:14" x14ac:dyDescent="0.3">
      <c r="B20" t="s">
        <v>54</v>
      </c>
      <c r="C20" s="2">
        <v>0.22700000000000001</v>
      </c>
      <c r="D20" s="2">
        <v>0.23400000000000001</v>
      </c>
      <c r="E20">
        <v>0.218</v>
      </c>
      <c r="F20">
        <v>0.221</v>
      </c>
      <c r="H20" t="s">
        <v>54</v>
      </c>
      <c r="I20">
        <f>5*C20</f>
        <v>1.135</v>
      </c>
      <c r="J20">
        <f t="shared" ref="J20:L23" si="4">5*D20</f>
        <v>1.1700000000000002</v>
      </c>
      <c r="K20">
        <f t="shared" si="4"/>
        <v>1.0900000000000001</v>
      </c>
      <c r="L20">
        <f t="shared" si="4"/>
        <v>1.105</v>
      </c>
      <c r="M20">
        <f>AVERAGE(I20:J20)</f>
        <v>1.1525000000000001</v>
      </c>
      <c r="N20">
        <f>AVERAGE(K20:L20)</f>
        <v>1.0975000000000001</v>
      </c>
    </row>
    <row r="21" spans="1:14" x14ac:dyDescent="0.3">
      <c r="B21" t="s">
        <v>55</v>
      </c>
      <c r="C21" s="2">
        <v>0.17499999999999999</v>
      </c>
      <c r="D21">
        <v>0.17799999999999999</v>
      </c>
      <c r="E21">
        <v>0.17199999999999999</v>
      </c>
      <c r="F21">
        <v>0.17699999999999999</v>
      </c>
      <c r="H21" t="s">
        <v>55</v>
      </c>
      <c r="I21">
        <f t="shared" ref="I21:J23" si="5">5*C21</f>
        <v>0.875</v>
      </c>
      <c r="J21">
        <f>5*D21</f>
        <v>0.8899999999999999</v>
      </c>
      <c r="K21">
        <f t="shared" si="4"/>
        <v>0.85999999999999988</v>
      </c>
      <c r="L21">
        <f t="shared" si="4"/>
        <v>0.88500000000000001</v>
      </c>
      <c r="M21">
        <f t="shared" ref="M21:M23" si="6">AVERAGE(I21:J21)</f>
        <v>0.88249999999999995</v>
      </c>
      <c r="N21">
        <f t="shared" ref="N21:N23" si="7">AVERAGE(K21:L21)</f>
        <v>0.87249999999999994</v>
      </c>
    </row>
    <row r="22" spans="1:14" x14ac:dyDescent="0.3">
      <c r="B22" t="s">
        <v>56</v>
      </c>
      <c r="C22" s="2">
        <v>0.17299999999999999</v>
      </c>
      <c r="D22">
        <v>0.17499999999999999</v>
      </c>
      <c r="E22">
        <v>0.185</v>
      </c>
      <c r="F22">
        <v>0.183</v>
      </c>
      <c r="H22" t="s">
        <v>56</v>
      </c>
      <c r="I22">
        <f t="shared" si="5"/>
        <v>0.86499999999999999</v>
      </c>
      <c r="J22">
        <f t="shared" si="5"/>
        <v>0.875</v>
      </c>
      <c r="K22">
        <f t="shared" si="4"/>
        <v>0.92500000000000004</v>
      </c>
      <c r="L22">
        <f t="shared" si="4"/>
        <v>0.91500000000000004</v>
      </c>
      <c r="M22">
        <f t="shared" si="6"/>
        <v>0.87</v>
      </c>
      <c r="N22">
        <f t="shared" si="7"/>
        <v>0.92</v>
      </c>
    </row>
    <row r="23" spans="1:14" x14ac:dyDescent="0.3">
      <c r="B23" t="s">
        <v>57</v>
      </c>
      <c r="C23" s="2">
        <v>0.19800000000000001</v>
      </c>
      <c r="D23">
        <v>0.19800000000000001</v>
      </c>
      <c r="E23">
        <v>0.18</v>
      </c>
      <c r="F23">
        <v>0.17</v>
      </c>
      <c r="H23" t="s">
        <v>57</v>
      </c>
      <c r="I23">
        <f t="shared" si="5"/>
        <v>0.99</v>
      </c>
      <c r="J23">
        <f t="shared" si="5"/>
        <v>0.99</v>
      </c>
      <c r="K23">
        <f t="shared" si="4"/>
        <v>0.89999999999999991</v>
      </c>
      <c r="L23">
        <f t="shared" si="4"/>
        <v>0.85000000000000009</v>
      </c>
      <c r="M23">
        <f t="shared" si="6"/>
        <v>0.99</v>
      </c>
      <c r="N23">
        <f t="shared" si="7"/>
        <v>0.875</v>
      </c>
    </row>
    <row r="25" spans="1:14" x14ac:dyDescent="0.3">
      <c r="A25">
        <v>3</v>
      </c>
      <c r="B25" s="6" t="s">
        <v>50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3">
      <c r="C26" t="s">
        <v>11</v>
      </c>
    </row>
    <row r="27" spans="1:14" x14ac:dyDescent="0.3">
      <c r="C27" t="s">
        <v>39</v>
      </c>
      <c r="D27" t="s">
        <v>38</v>
      </c>
      <c r="E27" t="s">
        <v>4</v>
      </c>
      <c r="F27" s="3"/>
      <c r="G27" s="3"/>
    </row>
    <row r="28" spans="1:14" x14ac:dyDescent="0.3">
      <c r="B28" t="s">
        <v>54</v>
      </c>
      <c r="C28" s="3">
        <f>((K12-M20)/K12)*100</f>
        <v>25.525040387722122</v>
      </c>
      <c r="D28" s="3">
        <f>((K12-N20)/K12)*100</f>
        <v>29.079159935379629</v>
      </c>
      <c r="E28" s="3">
        <f>AVERAGE(C28:D28)</f>
        <v>27.302100161550875</v>
      </c>
      <c r="F28" s="3"/>
      <c r="G28" s="3"/>
      <c r="N28" s="2"/>
    </row>
    <row r="29" spans="1:14" x14ac:dyDescent="0.3">
      <c r="B29" t="s">
        <v>55</v>
      </c>
      <c r="C29" s="3">
        <f>((K13-M21)/K13)*100</f>
        <v>12.839506172839526</v>
      </c>
      <c r="D29" s="3">
        <f>((K13-N21)/K13)*100</f>
        <v>13.827160493827181</v>
      </c>
      <c r="E29" s="3">
        <f t="shared" ref="E29:E31" si="8">AVERAGE(C29:D29)</f>
        <v>13.333333333333353</v>
      </c>
      <c r="F29" s="3"/>
      <c r="G29" s="3"/>
      <c r="N29" s="2"/>
    </row>
    <row r="30" spans="1:14" x14ac:dyDescent="0.3">
      <c r="B30" t="s">
        <v>56</v>
      </c>
      <c r="C30" s="3">
        <f>((K14-M22)/K14)*100</f>
        <v>33.07692307692308</v>
      </c>
      <c r="D30" s="3">
        <f>((K14-N22)/K14)*100</f>
        <v>29.230769230769234</v>
      </c>
      <c r="E30" s="3">
        <f t="shared" si="8"/>
        <v>31.153846153846157</v>
      </c>
      <c r="F30" s="3"/>
      <c r="G30" s="3"/>
      <c r="N30" s="2"/>
    </row>
    <row r="31" spans="1:14" x14ac:dyDescent="0.3">
      <c r="B31" t="s">
        <v>57</v>
      </c>
      <c r="C31" s="3">
        <f>((K15-M23)/K15)*100</f>
        <v>25.423728813559332</v>
      </c>
      <c r="D31" s="3">
        <f>((K15-N23)/K15)*100</f>
        <v>34.086629001883246</v>
      </c>
      <c r="E31" s="3">
        <f t="shared" si="8"/>
        <v>29.755178907721287</v>
      </c>
      <c r="F31" s="3"/>
      <c r="G31" s="3"/>
      <c r="N31" s="2"/>
    </row>
    <row r="32" spans="1:14" x14ac:dyDescent="0.3">
      <c r="E32" s="3"/>
    </row>
    <row r="33" spans="1:6" x14ac:dyDescent="0.3">
      <c r="A33">
        <v>4</v>
      </c>
      <c r="B33" s="6" t="s">
        <v>43</v>
      </c>
      <c r="C33" s="6"/>
      <c r="D33" s="6"/>
      <c r="E33" s="6"/>
      <c r="F33" s="6"/>
    </row>
    <row r="34" spans="1:6" x14ac:dyDescent="0.3">
      <c r="C34" t="s">
        <v>11</v>
      </c>
    </row>
    <row r="35" spans="1:6" x14ac:dyDescent="0.3">
      <c r="C35" t="s">
        <v>4</v>
      </c>
      <c r="D35" t="s">
        <v>12</v>
      </c>
    </row>
    <row r="36" spans="1:6" x14ac:dyDescent="0.3">
      <c r="B36" t="s">
        <v>58</v>
      </c>
      <c r="C36" s="3">
        <f>AVERAGE(E28:E29)</f>
        <v>20.317716747442113</v>
      </c>
      <c r="D36" s="1">
        <f>_xlfn.STDEV.S(E28:E29)</f>
        <v>9.8774097490463202</v>
      </c>
    </row>
    <row r="37" spans="1:6" x14ac:dyDescent="0.3">
      <c r="B37" t="s">
        <v>59</v>
      </c>
      <c r="C37" s="3">
        <f>AVERAGE(E30:E31)</f>
        <v>30.454512530783724</v>
      </c>
      <c r="D37" s="1">
        <f>_xlfn.STDEV.S(E30:E31)</f>
        <v>0.98900709435840906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6D39FA-3E13-4939-AC71-13B8AC08E817}">
  <dimension ref="A1:N37"/>
  <sheetViews>
    <sheetView zoomScaleNormal="100" workbookViewId="0">
      <selection activeCell="H7" sqref="H7"/>
    </sheetView>
  </sheetViews>
  <sheetFormatPr defaultRowHeight="14.4" x14ac:dyDescent="0.3"/>
  <cols>
    <col min="1" max="1" width="7.88671875" customWidth="1"/>
    <col min="2" max="2" width="19" customWidth="1"/>
    <col min="7" max="7" width="14" customWidth="1"/>
    <col min="8" max="8" width="16.5546875" bestFit="1" customWidth="1"/>
  </cols>
  <sheetData>
    <row r="1" spans="1:14" ht="20.399999999999999" thickBot="1" x14ac:dyDescent="0.45">
      <c r="B1" s="4" t="s">
        <v>41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" thickTop="1" x14ac:dyDescent="0.3">
      <c r="B2" s="9"/>
      <c r="C2" s="12" t="s">
        <v>11</v>
      </c>
      <c r="D2" s="9"/>
      <c r="E2" s="9"/>
      <c r="G2" s="13" t="s">
        <v>44</v>
      </c>
      <c r="H2" s="13" t="s">
        <v>45</v>
      </c>
      <c r="I2" s="13" t="s">
        <v>46</v>
      </c>
    </row>
    <row r="3" spans="1:14" x14ac:dyDescent="0.3">
      <c r="B3" s="9" t="s">
        <v>60</v>
      </c>
      <c r="C3" s="10">
        <f>E28</f>
        <v>30.88607594936709</v>
      </c>
      <c r="D3" s="9"/>
      <c r="E3" s="9"/>
      <c r="G3" s="7" t="s">
        <v>64</v>
      </c>
      <c r="H3" s="8">
        <f>AVERAGE(C3:C4)</f>
        <v>25.485172806144213</v>
      </c>
      <c r="I3" s="8">
        <f>_xlfn.STDEV.S(C3:C4)</f>
        <v>7.6380304742092751</v>
      </c>
    </row>
    <row r="4" spans="1:14" x14ac:dyDescent="0.3">
      <c r="B4" s="9" t="s">
        <v>61</v>
      </c>
      <c r="C4" s="10">
        <f>E29</f>
        <v>20.084269662921336</v>
      </c>
      <c r="D4" s="9"/>
      <c r="E4" s="9"/>
      <c r="G4" s="7" t="s">
        <v>65</v>
      </c>
      <c r="H4" s="8">
        <f>AVERAGE(C5:C6)</f>
        <v>68.039076852418859</v>
      </c>
      <c r="I4" s="8">
        <f>_xlfn.STDEV.S(C5:C6)</f>
        <v>1.8768315705483454</v>
      </c>
    </row>
    <row r="5" spans="1:14" x14ac:dyDescent="0.3">
      <c r="B5" s="9" t="s">
        <v>62</v>
      </c>
      <c r="C5" s="10">
        <f>E30</f>
        <v>69.366197183098592</v>
      </c>
      <c r="D5" s="9"/>
      <c r="E5" s="9"/>
    </row>
    <row r="6" spans="1:14" x14ac:dyDescent="0.3">
      <c r="B6" s="9" t="s">
        <v>63</v>
      </c>
      <c r="C6" s="10">
        <f>E31</f>
        <v>66.711956521739125</v>
      </c>
      <c r="D6" s="9"/>
      <c r="E6" s="9"/>
    </row>
    <row r="9" spans="1:14" ht="20.399999999999999" thickBot="1" x14ac:dyDescent="0.45">
      <c r="B9" s="4" t="s">
        <v>40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ht="16.2" thickTop="1" x14ac:dyDescent="0.35">
      <c r="A10">
        <v>1</v>
      </c>
      <c r="B10" s="5" t="s">
        <v>42</v>
      </c>
      <c r="C10" s="6"/>
      <c r="D10" s="6"/>
      <c r="E10" s="6"/>
      <c r="F10" s="6"/>
      <c r="G10" s="6"/>
      <c r="H10" s="6" t="s">
        <v>0</v>
      </c>
      <c r="I10" s="6"/>
      <c r="J10" s="6"/>
      <c r="K10" s="6"/>
      <c r="L10" s="6"/>
      <c r="M10" s="6"/>
      <c r="N10" s="6"/>
    </row>
    <row r="11" spans="1:14" x14ac:dyDescent="0.3">
      <c r="B11" t="s">
        <v>1</v>
      </c>
      <c r="C11" t="s">
        <v>2</v>
      </c>
      <c r="D11" t="s">
        <v>3</v>
      </c>
      <c r="E11" t="s">
        <v>4</v>
      </c>
      <c r="I11" t="s">
        <v>2</v>
      </c>
      <c r="J11" t="s">
        <v>3</v>
      </c>
      <c r="K11" t="s">
        <v>4</v>
      </c>
    </row>
    <row r="12" spans="1:14" x14ac:dyDescent="0.3">
      <c r="B12" t="s">
        <v>60</v>
      </c>
      <c r="C12">
        <v>0.19500000000000001</v>
      </c>
      <c r="D12">
        <v>0.2</v>
      </c>
      <c r="E12" s="1">
        <f t="shared" ref="E12:E15" si="0">AVERAGE(C12:D12)</f>
        <v>0.19750000000000001</v>
      </c>
      <c r="H12" t="s">
        <v>60</v>
      </c>
      <c r="I12">
        <f>5*C12</f>
        <v>0.97500000000000009</v>
      </c>
      <c r="J12">
        <f t="shared" ref="J12:J15" si="1">5*D12</f>
        <v>1</v>
      </c>
      <c r="K12" s="1">
        <f t="shared" ref="K12:K15" si="2">AVERAGE(I12:J12)</f>
        <v>0.98750000000000004</v>
      </c>
    </row>
    <row r="13" spans="1:14" x14ac:dyDescent="0.3">
      <c r="B13" t="s">
        <v>61</v>
      </c>
      <c r="C13">
        <v>0.184</v>
      </c>
      <c r="D13">
        <v>0.17199999999999999</v>
      </c>
      <c r="E13" s="1">
        <f t="shared" si="0"/>
        <v>0.17799999999999999</v>
      </c>
      <c r="H13" t="s">
        <v>61</v>
      </c>
      <c r="I13">
        <f t="shared" ref="I13:I15" si="3">5*C13</f>
        <v>0.91999999999999993</v>
      </c>
      <c r="J13">
        <f t="shared" si="1"/>
        <v>0.85999999999999988</v>
      </c>
      <c r="K13" s="1">
        <f t="shared" si="2"/>
        <v>0.8899999999999999</v>
      </c>
    </row>
    <row r="14" spans="1:14" x14ac:dyDescent="0.3">
      <c r="B14" t="s">
        <v>62</v>
      </c>
      <c r="C14">
        <v>0.22</v>
      </c>
      <c r="D14">
        <v>0.20599999999999999</v>
      </c>
      <c r="E14" s="1">
        <f t="shared" si="0"/>
        <v>0.21299999999999999</v>
      </c>
      <c r="H14" t="s">
        <v>62</v>
      </c>
      <c r="I14">
        <f t="shared" si="3"/>
        <v>1.1000000000000001</v>
      </c>
      <c r="J14">
        <f t="shared" si="1"/>
        <v>1.03</v>
      </c>
      <c r="K14" s="1">
        <f t="shared" si="2"/>
        <v>1.0649999999999999</v>
      </c>
    </row>
    <row r="15" spans="1:14" x14ac:dyDescent="0.3">
      <c r="B15" t="s">
        <v>63</v>
      </c>
      <c r="C15">
        <v>0.17799999999999999</v>
      </c>
      <c r="D15">
        <v>0.19</v>
      </c>
      <c r="E15" s="1">
        <f t="shared" si="0"/>
        <v>0.184</v>
      </c>
      <c r="H15" t="s">
        <v>63</v>
      </c>
      <c r="I15">
        <f t="shared" si="3"/>
        <v>0.8899999999999999</v>
      </c>
      <c r="J15">
        <f t="shared" si="1"/>
        <v>0.95</v>
      </c>
      <c r="K15" s="1">
        <f t="shared" si="2"/>
        <v>0.91999999999999993</v>
      </c>
    </row>
    <row r="17" spans="1:14" ht="15.6" x14ac:dyDescent="0.35">
      <c r="A17">
        <v>2</v>
      </c>
      <c r="B17" s="5" t="s">
        <v>49</v>
      </c>
      <c r="C17" s="6"/>
      <c r="D17" s="6"/>
      <c r="E17" s="6"/>
      <c r="F17" s="6"/>
      <c r="G17" s="6"/>
      <c r="H17" s="6" t="s">
        <v>0</v>
      </c>
      <c r="I17" s="6"/>
      <c r="J17" s="6"/>
      <c r="K17" s="6"/>
      <c r="L17" s="6"/>
      <c r="M17" s="6"/>
      <c r="N17" s="6"/>
    </row>
    <row r="18" spans="1:14" x14ac:dyDescent="0.3">
      <c r="C18" t="s">
        <v>37</v>
      </c>
      <c r="E18" t="s">
        <v>38</v>
      </c>
      <c r="I18" t="s">
        <v>37</v>
      </c>
      <c r="K18" t="s">
        <v>38</v>
      </c>
    </row>
    <row r="19" spans="1:14" x14ac:dyDescent="0.3">
      <c r="B19" t="s">
        <v>1</v>
      </c>
      <c r="C19" t="s">
        <v>5</v>
      </c>
      <c r="D19" t="s">
        <v>6</v>
      </c>
      <c r="E19" t="s">
        <v>7</v>
      </c>
      <c r="F19" t="s">
        <v>8</v>
      </c>
      <c r="I19" t="s">
        <v>5</v>
      </c>
      <c r="J19" t="s">
        <v>6</v>
      </c>
      <c r="K19" t="s">
        <v>7</v>
      </c>
      <c r="L19" t="s">
        <v>8</v>
      </c>
      <c r="M19" t="s">
        <v>9</v>
      </c>
      <c r="N19" t="s">
        <v>10</v>
      </c>
    </row>
    <row r="20" spans="1:14" x14ac:dyDescent="0.3">
      <c r="B20" t="s">
        <v>60</v>
      </c>
      <c r="C20" s="2">
        <v>0.14399999999999999</v>
      </c>
      <c r="D20">
        <v>0.14599999999999999</v>
      </c>
      <c r="E20">
        <v>0.128</v>
      </c>
      <c r="F20">
        <v>0.128</v>
      </c>
      <c r="H20" t="s">
        <v>60</v>
      </c>
      <c r="I20">
        <f>5*C20</f>
        <v>0.72</v>
      </c>
      <c r="J20">
        <f t="shared" ref="J20:L23" si="4">5*D20</f>
        <v>0.73</v>
      </c>
      <c r="K20">
        <f t="shared" si="4"/>
        <v>0.64</v>
      </c>
      <c r="L20">
        <f t="shared" si="4"/>
        <v>0.64</v>
      </c>
      <c r="M20">
        <f>AVERAGE(I20:J20)</f>
        <v>0.72499999999999998</v>
      </c>
      <c r="N20">
        <f>AVERAGE(K20:L20)</f>
        <v>0.64</v>
      </c>
    </row>
    <row r="21" spans="1:14" x14ac:dyDescent="0.3">
      <c r="B21" t="s">
        <v>61</v>
      </c>
      <c r="C21" s="2">
        <v>0.115</v>
      </c>
      <c r="D21">
        <v>0.113</v>
      </c>
      <c r="E21">
        <v>0.16400000000000001</v>
      </c>
      <c r="F21">
        <v>0.17699999999999999</v>
      </c>
      <c r="H21" t="s">
        <v>61</v>
      </c>
      <c r="I21">
        <f t="shared" ref="I21:J23" si="5">5*C21</f>
        <v>0.57500000000000007</v>
      </c>
      <c r="J21">
        <f>5*D21</f>
        <v>0.56500000000000006</v>
      </c>
      <c r="K21">
        <f t="shared" si="4"/>
        <v>0.82000000000000006</v>
      </c>
      <c r="L21">
        <f t="shared" si="4"/>
        <v>0.88500000000000001</v>
      </c>
      <c r="M21">
        <f t="shared" ref="M21:M23" si="6">AVERAGE(I21:J21)</f>
        <v>0.57000000000000006</v>
      </c>
      <c r="N21">
        <f t="shared" ref="N21:N23" si="7">AVERAGE(K21:L21)</f>
        <v>0.85250000000000004</v>
      </c>
    </row>
    <row r="22" spans="1:14" x14ac:dyDescent="0.3">
      <c r="B22" t="s">
        <v>62</v>
      </c>
      <c r="C22" s="2">
        <v>7.0999999999999994E-2</v>
      </c>
      <c r="D22">
        <v>6.6000000000000003E-2</v>
      </c>
      <c r="E22">
        <v>5.8999999999999997E-2</v>
      </c>
      <c r="F22">
        <v>6.5000000000000002E-2</v>
      </c>
      <c r="H22" t="s">
        <v>62</v>
      </c>
      <c r="I22">
        <f t="shared" si="5"/>
        <v>0.35499999999999998</v>
      </c>
      <c r="J22">
        <f t="shared" si="5"/>
        <v>0.33</v>
      </c>
      <c r="K22">
        <f t="shared" si="4"/>
        <v>0.29499999999999998</v>
      </c>
      <c r="L22">
        <f t="shared" si="4"/>
        <v>0.32500000000000001</v>
      </c>
      <c r="M22">
        <f t="shared" si="6"/>
        <v>0.34250000000000003</v>
      </c>
      <c r="N22">
        <f t="shared" si="7"/>
        <v>0.31</v>
      </c>
    </row>
    <row r="23" spans="1:14" x14ac:dyDescent="0.3">
      <c r="B23" t="s">
        <v>63</v>
      </c>
      <c r="C23" s="2">
        <v>2.4E-2</v>
      </c>
      <c r="D23">
        <v>2.1999999999999999E-2</v>
      </c>
      <c r="E23">
        <v>9.1999999999999998E-2</v>
      </c>
      <c r="F23">
        <v>0.107</v>
      </c>
      <c r="H23" t="s">
        <v>63</v>
      </c>
      <c r="I23">
        <f t="shared" si="5"/>
        <v>0.12</v>
      </c>
      <c r="J23">
        <f t="shared" si="5"/>
        <v>0.10999999999999999</v>
      </c>
      <c r="K23">
        <f t="shared" si="4"/>
        <v>0.45999999999999996</v>
      </c>
      <c r="L23">
        <f t="shared" si="4"/>
        <v>0.53500000000000003</v>
      </c>
      <c r="M23">
        <f t="shared" si="6"/>
        <v>0.11499999999999999</v>
      </c>
      <c r="N23">
        <f t="shared" si="7"/>
        <v>0.4975</v>
      </c>
    </row>
    <row r="25" spans="1:14" x14ac:dyDescent="0.3">
      <c r="A25">
        <v>3</v>
      </c>
      <c r="B25" s="6" t="s">
        <v>50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3">
      <c r="C26" t="s">
        <v>11</v>
      </c>
    </row>
    <row r="27" spans="1:14" x14ac:dyDescent="0.3">
      <c r="C27" t="s">
        <v>39</v>
      </c>
      <c r="D27" t="s">
        <v>38</v>
      </c>
      <c r="E27" t="s">
        <v>4</v>
      </c>
      <c r="F27" s="3"/>
      <c r="G27" s="3"/>
    </row>
    <row r="28" spans="1:14" x14ac:dyDescent="0.3">
      <c r="B28" t="s">
        <v>60</v>
      </c>
      <c r="C28" s="3">
        <f>((K12-M20)/K12)*100</f>
        <v>26.582278481012661</v>
      </c>
      <c r="D28" s="3">
        <f>((K12-N20)/K12)*100</f>
        <v>35.189873417721515</v>
      </c>
      <c r="E28" s="3">
        <f>AVERAGE(C28:D28)</f>
        <v>30.88607594936709</v>
      </c>
      <c r="F28" s="3"/>
      <c r="G28" s="3"/>
      <c r="N28" s="2"/>
    </row>
    <row r="29" spans="1:14" x14ac:dyDescent="0.3">
      <c r="B29" t="s">
        <v>61</v>
      </c>
      <c r="C29" s="3">
        <f>((K13-M21)/K13)*100</f>
        <v>35.955056179775269</v>
      </c>
      <c r="D29" s="3">
        <f>((K13-N21)/K13)*100</f>
        <v>4.2134831460674009</v>
      </c>
      <c r="E29" s="3">
        <f t="shared" ref="E29:E31" si="8">AVERAGE(C29:D29)</f>
        <v>20.084269662921336</v>
      </c>
      <c r="F29" s="3"/>
      <c r="G29" s="3"/>
      <c r="N29" s="2"/>
    </row>
    <row r="30" spans="1:14" x14ac:dyDescent="0.3">
      <c r="B30" t="s">
        <v>62</v>
      </c>
      <c r="C30" s="3">
        <f>((K14-M22)/K14)*100</f>
        <v>67.840375586854449</v>
      </c>
      <c r="D30" s="3">
        <f>((K14-N22)/K14)*100</f>
        <v>70.89201877934272</v>
      </c>
      <c r="E30" s="3">
        <f t="shared" si="8"/>
        <v>69.366197183098592</v>
      </c>
      <c r="F30" s="3"/>
      <c r="G30" s="3"/>
      <c r="N30" s="2"/>
    </row>
    <row r="31" spans="1:14" x14ac:dyDescent="0.3">
      <c r="B31" t="s">
        <v>63</v>
      </c>
      <c r="C31" s="3">
        <f>((K15-M23)/K15)*100</f>
        <v>87.5</v>
      </c>
      <c r="D31" s="3">
        <f>((K15-N23)/K15)*100</f>
        <v>45.923913043478258</v>
      </c>
      <c r="E31" s="3">
        <f t="shared" si="8"/>
        <v>66.711956521739125</v>
      </c>
      <c r="F31" s="3"/>
      <c r="G31" s="3"/>
      <c r="N31" s="2"/>
    </row>
    <row r="32" spans="1:14" x14ac:dyDescent="0.3">
      <c r="E32" s="3"/>
    </row>
    <row r="33" spans="1:6" x14ac:dyDescent="0.3">
      <c r="A33">
        <v>4</v>
      </c>
      <c r="B33" s="6" t="s">
        <v>43</v>
      </c>
      <c r="C33" s="6"/>
      <c r="D33" s="6"/>
      <c r="E33" s="6"/>
      <c r="F33" s="6"/>
    </row>
    <row r="34" spans="1:6" x14ac:dyDescent="0.3">
      <c r="C34" t="s">
        <v>11</v>
      </c>
    </row>
    <row r="35" spans="1:6" x14ac:dyDescent="0.3">
      <c r="C35" t="s">
        <v>4</v>
      </c>
      <c r="D35" t="s">
        <v>12</v>
      </c>
    </row>
    <row r="36" spans="1:6" x14ac:dyDescent="0.3">
      <c r="B36" t="s">
        <v>64</v>
      </c>
      <c r="C36" s="3">
        <f>AVERAGE(E28:E29)</f>
        <v>25.485172806144213</v>
      </c>
      <c r="D36" s="1">
        <f>_xlfn.STDEV.S(E28:E29)</f>
        <v>7.6380304742092751</v>
      </c>
    </row>
    <row r="37" spans="1:6" x14ac:dyDescent="0.3">
      <c r="B37" t="s">
        <v>65</v>
      </c>
      <c r="C37" s="3">
        <f>AVERAGE(E30:E31)</f>
        <v>68.039076852418859</v>
      </c>
      <c r="D37" s="1">
        <f>_xlfn.STDEV.S(E30:E31)</f>
        <v>1.8768315705483454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56176F-CA6C-4B93-A2C0-A79AAF87C808}">
  <dimension ref="A1:N37"/>
  <sheetViews>
    <sheetView zoomScaleNormal="100" workbookViewId="0">
      <selection activeCell="F34" sqref="F34"/>
    </sheetView>
  </sheetViews>
  <sheetFormatPr defaultRowHeight="14.4" x14ac:dyDescent="0.3"/>
  <cols>
    <col min="1" max="1" width="7.88671875" customWidth="1"/>
    <col min="2" max="2" width="19" customWidth="1"/>
    <col min="7" max="7" width="14" customWidth="1"/>
    <col min="8" max="8" width="16.5546875" bestFit="1" customWidth="1"/>
  </cols>
  <sheetData>
    <row r="1" spans="1:14" ht="20.399999999999999" thickBot="1" x14ac:dyDescent="0.45">
      <c r="B1" s="4" t="s">
        <v>41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" thickTop="1" x14ac:dyDescent="0.3">
      <c r="B2" s="9"/>
      <c r="C2" s="12" t="s">
        <v>11</v>
      </c>
      <c r="D2" s="9"/>
      <c r="E2" s="9"/>
      <c r="G2" s="13" t="s">
        <v>44</v>
      </c>
      <c r="H2" s="13" t="s">
        <v>45</v>
      </c>
      <c r="I2" s="13" t="s">
        <v>46</v>
      </c>
    </row>
    <row r="3" spans="1:14" x14ac:dyDescent="0.3">
      <c r="B3" s="9" t="s">
        <v>66</v>
      </c>
      <c r="C3" s="10">
        <f>E28</f>
        <v>8.5164835164835164</v>
      </c>
      <c r="D3" s="9"/>
      <c r="E3" s="9"/>
      <c r="G3" s="7" t="s">
        <v>67</v>
      </c>
      <c r="H3" s="8">
        <f>AVERAGE(C3:C4)</f>
        <v>16.826923076923077</v>
      </c>
      <c r="I3" s="11">
        <f>_xlfn.STDEV.S(C3:C4)</f>
        <v>11.752736335655525</v>
      </c>
    </row>
    <row r="4" spans="1:14" x14ac:dyDescent="0.3">
      <c r="B4" s="9" t="s">
        <v>68</v>
      </c>
      <c r="C4" s="10">
        <f>E29</f>
        <v>25.137362637362635</v>
      </c>
      <c r="D4" s="9"/>
      <c r="E4" s="9"/>
      <c r="G4" s="7" t="s">
        <v>69</v>
      </c>
      <c r="H4" s="8">
        <f>AVERAGE(C5:C6)</f>
        <v>47.667702667702663</v>
      </c>
      <c r="I4" s="11">
        <f>_xlfn.STDEV.S(C5:C6)</f>
        <v>3.4796759498957448E-2</v>
      </c>
    </row>
    <row r="5" spans="1:14" x14ac:dyDescent="0.3">
      <c r="B5" s="9" t="s">
        <v>70</v>
      </c>
      <c r="C5" s="10">
        <f>E30</f>
        <v>47.643097643097633</v>
      </c>
      <c r="D5" s="9"/>
      <c r="E5" s="9"/>
    </row>
    <row r="6" spans="1:14" x14ac:dyDescent="0.3">
      <c r="B6" s="9" t="s">
        <v>71</v>
      </c>
      <c r="C6" s="10">
        <f>E31</f>
        <v>47.692307692307693</v>
      </c>
      <c r="D6" s="9"/>
      <c r="E6" s="9"/>
    </row>
    <row r="9" spans="1:14" ht="20.399999999999999" thickBot="1" x14ac:dyDescent="0.45">
      <c r="B9" s="4" t="s">
        <v>40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ht="16.2" thickTop="1" x14ac:dyDescent="0.35">
      <c r="A10">
        <v>1</v>
      </c>
      <c r="B10" s="5" t="s">
        <v>42</v>
      </c>
      <c r="C10" s="6"/>
      <c r="D10" s="6"/>
      <c r="E10" s="6"/>
      <c r="F10" s="6"/>
      <c r="G10" s="6"/>
      <c r="H10" s="6" t="s">
        <v>0</v>
      </c>
      <c r="I10" s="6"/>
      <c r="J10" s="6"/>
      <c r="K10" s="6"/>
      <c r="L10" s="6"/>
      <c r="M10" s="6"/>
      <c r="N10" s="6"/>
    </row>
    <row r="11" spans="1:14" x14ac:dyDescent="0.3">
      <c r="B11" t="s">
        <v>1</v>
      </c>
      <c r="C11" t="s">
        <v>2</v>
      </c>
      <c r="D11" t="s">
        <v>3</v>
      </c>
      <c r="E11" t="s">
        <v>4</v>
      </c>
      <c r="I11" t="s">
        <v>2</v>
      </c>
      <c r="J11" t="s">
        <v>3</v>
      </c>
      <c r="K11" t="s">
        <v>4</v>
      </c>
    </row>
    <row r="12" spans="1:14" x14ac:dyDescent="0.3">
      <c r="B12" t="s">
        <v>66</v>
      </c>
      <c r="C12">
        <v>0.18099999999999999</v>
      </c>
      <c r="D12">
        <v>0.183</v>
      </c>
      <c r="E12" s="1">
        <f t="shared" ref="E12:E15" si="0">AVERAGE(C12:D12)</f>
        <v>0.182</v>
      </c>
      <c r="H12" t="s">
        <v>66</v>
      </c>
      <c r="I12">
        <f>5*C12</f>
        <v>0.90500000000000003</v>
      </c>
      <c r="J12">
        <f t="shared" ref="J12:J15" si="1">5*D12</f>
        <v>0.91500000000000004</v>
      </c>
      <c r="K12" s="1">
        <f t="shared" ref="K12:K15" si="2">AVERAGE(I12:J12)</f>
        <v>0.91</v>
      </c>
    </row>
    <row r="13" spans="1:14" x14ac:dyDescent="0.3">
      <c r="B13" t="s">
        <v>68</v>
      </c>
      <c r="C13">
        <v>0.183</v>
      </c>
      <c r="D13">
        <v>0.18099999999999999</v>
      </c>
      <c r="E13" s="1">
        <f t="shared" si="0"/>
        <v>0.182</v>
      </c>
      <c r="H13" t="s">
        <v>68</v>
      </c>
      <c r="I13">
        <f t="shared" ref="I13:I15" si="3">5*C13</f>
        <v>0.91500000000000004</v>
      </c>
      <c r="J13">
        <f t="shared" si="1"/>
        <v>0.90500000000000003</v>
      </c>
      <c r="K13" s="1">
        <f t="shared" si="2"/>
        <v>0.91</v>
      </c>
    </row>
    <row r="14" spans="1:14" x14ac:dyDescent="0.3">
      <c r="B14" t="s">
        <v>70</v>
      </c>
      <c r="C14">
        <v>0.14699999999999999</v>
      </c>
      <c r="D14">
        <v>0.15</v>
      </c>
      <c r="E14" s="1">
        <f t="shared" si="0"/>
        <v>0.14849999999999999</v>
      </c>
      <c r="H14" t="s">
        <v>70</v>
      </c>
      <c r="I14">
        <f t="shared" si="3"/>
        <v>0.73499999999999999</v>
      </c>
      <c r="J14">
        <f t="shared" si="1"/>
        <v>0.75</v>
      </c>
      <c r="K14" s="1">
        <f t="shared" si="2"/>
        <v>0.74249999999999994</v>
      </c>
    </row>
    <row r="15" spans="1:14" x14ac:dyDescent="0.3">
      <c r="B15" t="s">
        <v>71</v>
      </c>
      <c r="C15">
        <v>0.16600000000000001</v>
      </c>
      <c r="D15">
        <v>0.159</v>
      </c>
      <c r="E15" s="1">
        <f t="shared" si="0"/>
        <v>0.16250000000000001</v>
      </c>
      <c r="H15" t="s">
        <v>71</v>
      </c>
      <c r="I15">
        <f t="shared" si="3"/>
        <v>0.83000000000000007</v>
      </c>
      <c r="J15">
        <f t="shared" si="1"/>
        <v>0.79500000000000004</v>
      </c>
      <c r="K15" s="1">
        <f t="shared" si="2"/>
        <v>0.8125</v>
      </c>
    </row>
    <row r="17" spans="1:14" ht="15.6" x14ac:dyDescent="0.35">
      <c r="A17">
        <v>2</v>
      </c>
      <c r="B17" s="5" t="s">
        <v>49</v>
      </c>
      <c r="C17" s="6"/>
      <c r="D17" s="6"/>
      <c r="E17" s="6"/>
      <c r="F17" s="6"/>
      <c r="G17" s="6"/>
      <c r="H17" s="6" t="s">
        <v>0</v>
      </c>
      <c r="I17" s="6"/>
      <c r="J17" s="6"/>
      <c r="K17" s="6"/>
      <c r="L17" s="6"/>
      <c r="M17" s="6"/>
      <c r="N17" s="6"/>
    </row>
    <row r="18" spans="1:14" x14ac:dyDescent="0.3">
      <c r="C18" t="s">
        <v>37</v>
      </c>
      <c r="E18" t="s">
        <v>38</v>
      </c>
      <c r="I18" t="s">
        <v>37</v>
      </c>
      <c r="K18" t="s">
        <v>38</v>
      </c>
    </row>
    <row r="19" spans="1:14" x14ac:dyDescent="0.3">
      <c r="B19" t="s">
        <v>1</v>
      </c>
      <c r="C19" t="s">
        <v>5</v>
      </c>
      <c r="D19" t="s">
        <v>6</v>
      </c>
      <c r="E19" t="s">
        <v>7</v>
      </c>
      <c r="F19" t="s">
        <v>8</v>
      </c>
      <c r="I19" t="s">
        <v>5</v>
      </c>
      <c r="J19" t="s">
        <v>6</v>
      </c>
      <c r="K19" t="s">
        <v>7</v>
      </c>
      <c r="L19" t="s">
        <v>8</v>
      </c>
      <c r="M19" t="s">
        <v>9</v>
      </c>
      <c r="N19" t="s">
        <v>10</v>
      </c>
    </row>
    <row r="20" spans="1:14" x14ac:dyDescent="0.3">
      <c r="B20" t="s">
        <v>66</v>
      </c>
      <c r="C20" s="2">
        <v>0.189</v>
      </c>
      <c r="D20" s="2">
        <v>0.183</v>
      </c>
      <c r="E20">
        <v>0.153</v>
      </c>
      <c r="F20">
        <v>0.14099999999999999</v>
      </c>
      <c r="H20" t="s">
        <v>66</v>
      </c>
      <c r="I20">
        <f>5*C20</f>
        <v>0.94500000000000006</v>
      </c>
      <c r="J20">
        <f t="shared" ref="J20:L23" si="4">5*D20</f>
        <v>0.91500000000000004</v>
      </c>
      <c r="K20">
        <f t="shared" si="4"/>
        <v>0.76500000000000001</v>
      </c>
      <c r="L20">
        <f t="shared" si="4"/>
        <v>0.70499999999999996</v>
      </c>
      <c r="M20">
        <f>AVERAGE(I20:J20)</f>
        <v>0.93</v>
      </c>
      <c r="N20">
        <f>AVERAGE(K20:L20)</f>
        <v>0.73499999999999999</v>
      </c>
    </row>
    <row r="21" spans="1:14" x14ac:dyDescent="0.3">
      <c r="B21" t="s">
        <v>68</v>
      </c>
      <c r="C21" s="2">
        <v>0.13900000000000001</v>
      </c>
      <c r="D21">
        <v>0.13500000000000001</v>
      </c>
      <c r="E21">
        <v>0.13800000000000001</v>
      </c>
      <c r="F21">
        <v>0.13300000000000001</v>
      </c>
      <c r="H21" t="s">
        <v>68</v>
      </c>
      <c r="I21">
        <f t="shared" ref="I21:J23" si="5">5*C21</f>
        <v>0.69500000000000006</v>
      </c>
      <c r="J21">
        <f>5*D21</f>
        <v>0.67500000000000004</v>
      </c>
      <c r="K21">
        <f t="shared" si="4"/>
        <v>0.69000000000000006</v>
      </c>
      <c r="L21">
        <f t="shared" si="4"/>
        <v>0.66500000000000004</v>
      </c>
      <c r="M21">
        <f t="shared" ref="M21:M23" si="6">AVERAGE(I21:J21)</f>
        <v>0.68500000000000005</v>
      </c>
      <c r="N21">
        <f t="shared" ref="N21:N23" si="7">AVERAGE(K21:L21)</f>
        <v>0.67749999999999999</v>
      </c>
    </row>
    <row r="22" spans="1:14" x14ac:dyDescent="0.3">
      <c r="B22" t="s">
        <v>70</v>
      </c>
      <c r="C22" s="2">
        <v>0.08</v>
      </c>
      <c r="D22">
        <v>8.2000000000000003E-2</v>
      </c>
      <c r="E22">
        <v>7.9000000000000001E-2</v>
      </c>
      <c r="F22">
        <v>7.0000000000000007E-2</v>
      </c>
      <c r="H22" t="s">
        <v>70</v>
      </c>
      <c r="I22">
        <f t="shared" si="5"/>
        <v>0.4</v>
      </c>
      <c r="J22">
        <f t="shared" si="5"/>
        <v>0.41000000000000003</v>
      </c>
      <c r="K22">
        <f t="shared" si="4"/>
        <v>0.39500000000000002</v>
      </c>
      <c r="L22">
        <f t="shared" si="4"/>
        <v>0.35000000000000003</v>
      </c>
      <c r="M22">
        <f t="shared" si="6"/>
        <v>0.40500000000000003</v>
      </c>
      <c r="N22">
        <f t="shared" si="7"/>
        <v>0.37250000000000005</v>
      </c>
    </row>
    <row r="23" spans="1:14" x14ac:dyDescent="0.3">
      <c r="B23" t="s">
        <v>71</v>
      </c>
      <c r="C23" s="2">
        <v>6.6000000000000003E-2</v>
      </c>
      <c r="D23">
        <v>6.4000000000000001E-2</v>
      </c>
      <c r="E23">
        <v>0.10199999999999999</v>
      </c>
      <c r="F23">
        <v>0.108</v>
      </c>
      <c r="H23" t="s">
        <v>71</v>
      </c>
      <c r="I23">
        <f t="shared" si="5"/>
        <v>0.33</v>
      </c>
      <c r="J23">
        <f t="shared" si="5"/>
        <v>0.32</v>
      </c>
      <c r="K23">
        <f t="shared" si="4"/>
        <v>0.51</v>
      </c>
      <c r="L23">
        <f t="shared" si="4"/>
        <v>0.54</v>
      </c>
      <c r="M23">
        <f t="shared" si="6"/>
        <v>0.32500000000000001</v>
      </c>
      <c r="N23">
        <f t="shared" si="7"/>
        <v>0.52500000000000002</v>
      </c>
    </row>
    <row r="25" spans="1:14" x14ac:dyDescent="0.3">
      <c r="A25">
        <v>3</v>
      </c>
      <c r="B25" s="6" t="s">
        <v>50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3">
      <c r="C26" t="s">
        <v>11</v>
      </c>
    </row>
    <row r="27" spans="1:14" x14ac:dyDescent="0.3">
      <c r="C27" t="s">
        <v>39</v>
      </c>
      <c r="D27" t="s">
        <v>38</v>
      </c>
      <c r="E27" t="s">
        <v>4</v>
      </c>
      <c r="F27" s="3"/>
      <c r="G27" s="3"/>
    </row>
    <row r="28" spans="1:14" x14ac:dyDescent="0.3">
      <c r="B28" t="s">
        <v>66</v>
      </c>
      <c r="C28" s="3">
        <f>((K12-M20)/K12)*100</f>
        <v>-2.1978021978021998</v>
      </c>
      <c r="D28" s="3">
        <f>((K12-N20)/K12)*100</f>
        <v>19.230769230769234</v>
      </c>
      <c r="E28" s="3">
        <f>AVERAGE(C28:D28)</f>
        <v>8.5164835164835164</v>
      </c>
      <c r="F28" s="3"/>
      <c r="G28" s="3"/>
      <c r="N28" s="2"/>
    </row>
    <row r="29" spans="1:14" x14ac:dyDescent="0.3">
      <c r="B29" t="s">
        <v>68</v>
      </c>
      <c r="C29" s="3">
        <f>((K13-M21)/K13)*100</f>
        <v>24.725274725274719</v>
      </c>
      <c r="D29" s="3">
        <f>((K13-N21)/K13)*100</f>
        <v>25.549450549450555</v>
      </c>
      <c r="E29" s="3">
        <f t="shared" ref="E29:E31" si="8">AVERAGE(C29:D29)</f>
        <v>25.137362637362635</v>
      </c>
      <c r="F29" s="3"/>
      <c r="G29" s="3"/>
      <c r="N29" s="2"/>
    </row>
    <row r="30" spans="1:14" x14ac:dyDescent="0.3">
      <c r="B30" t="s">
        <v>70</v>
      </c>
      <c r="C30" s="3">
        <f>((K14-M22)/K14)*100</f>
        <v>45.454545454545446</v>
      </c>
      <c r="D30" s="3">
        <f>((K14-N22)/K14)*100</f>
        <v>49.83164983164982</v>
      </c>
      <c r="E30" s="3">
        <f t="shared" si="8"/>
        <v>47.643097643097633</v>
      </c>
      <c r="F30" s="3"/>
      <c r="G30" s="3"/>
      <c r="N30" s="2"/>
    </row>
    <row r="31" spans="1:14" x14ac:dyDescent="0.3">
      <c r="B31" t="s">
        <v>71</v>
      </c>
      <c r="C31" s="3">
        <f>((K15-M23)/K15)*100</f>
        <v>60</v>
      </c>
      <c r="D31" s="3">
        <f>((K15-N23)/K15)*100</f>
        <v>35.38461538461538</v>
      </c>
      <c r="E31" s="3">
        <f t="shared" si="8"/>
        <v>47.692307692307693</v>
      </c>
      <c r="F31" s="3"/>
      <c r="G31" s="3"/>
      <c r="N31" s="2"/>
    </row>
    <row r="32" spans="1:14" x14ac:dyDescent="0.3">
      <c r="E32" s="3"/>
    </row>
    <row r="33" spans="1:6" x14ac:dyDescent="0.3">
      <c r="A33">
        <v>4</v>
      </c>
      <c r="B33" s="6" t="s">
        <v>43</v>
      </c>
      <c r="C33" s="6"/>
      <c r="D33" s="6"/>
      <c r="E33" s="6"/>
      <c r="F33" s="6"/>
    </row>
    <row r="34" spans="1:6" x14ac:dyDescent="0.3">
      <c r="C34" t="s">
        <v>11</v>
      </c>
    </row>
    <row r="35" spans="1:6" x14ac:dyDescent="0.3">
      <c r="C35" t="s">
        <v>4</v>
      </c>
      <c r="D35" t="s">
        <v>12</v>
      </c>
    </row>
    <row r="36" spans="1:6" x14ac:dyDescent="0.3">
      <c r="B36" t="s">
        <v>67</v>
      </c>
      <c r="C36" s="3">
        <f>AVERAGE(E28:E29)</f>
        <v>16.826923076923077</v>
      </c>
      <c r="D36" s="1">
        <f>_xlfn.STDEV.S(E28:E29)</f>
        <v>11.752736335655525</v>
      </c>
    </row>
    <row r="37" spans="1:6" x14ac:dyDescent="0.3">
      <c r="B37" t="s">
        <v>69</v>
      </c>
      <c r="C37" s="3">
        <f>AVERAGE(E30:E31)</f>
        <v>47.667702667702663</v>
      </c>
      <c r="D37" s="1">
        <f>_xlfn.STDEV.S(E30:E31)</f>
        <v>3.4796759498957448E-2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8AA562-8648-47F4-9A30-C14354493D8F}">
  <dimension ref="A1:N37"/>
  <sheetViews>
    <sheetView zoomScaleNormal="100" workbookViewId="0">
      <selection activeCell="M26" sqref="M26"/>
    </sheetView>
  </sheetViews>
  <sheetFormatPr defaultRowHeight="14.4" x14ac:dyDescent="0.3"/>
  <cols>
    <col min="1" max="1" width="7.88671875" customWidth="1"/>
    <col min="2" max="2" width="19" customWidth="1"/>
    <col min="7" max="7" width="14" customWidth="1"/>
    <col min="8" max="8" width="16.5546875" bestFit="1" customWidth="1"/>
  </cols>
  <sheetData>
    <row r="1" spans="1:14" ht="20.399999999999999" thickBot="1" x14ac:dyDescent="0.45">
      <c r="B1" s="4" t="s">
        <v>41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" thickTop="1" x14ac:dyDescent="0.3">
      <c r="B2" s="9"/>
      <c r="C2" s="12" t="s">
        <v>11</v>
      </c>
      <c r="D2" s="9"/>
      <c r="E2" s="9"/>
      <c r="G2" s="13" t="s">
        <v>44</v>
      </c>
      <c r="H2" s="13" t="s">
        <v>45</v>
      </c>
      <c r="I2" s="13" t="s">
        <v>46</v>
      </c>
    </row>
    <row r="3" spans="1:14" x14ac:dyDescent="0.3">
      <c r="B3" s="9" t="s">
        <v>72</v>
      </c>
      <c r="C3" s="10">
        <f>E28</f>
        <v>25.602409638554228</v>
      </c>
      <c r="D3" s="9"/>
      <c r="E3" s="9"/>
      <c r="G3" s="7" t="s">
        <v>73</v>
      </c>
      <c r="H3" s="8">
        <f>AVERAGE(C3:C4)</f>
        <v>22.662315930388225</v>
      </c>
      <c r="I3" s="11">
        <f>_xlfn.STDEV.S(C3:C4)</f>
        <v>4.1579203967361744</v>
      </c>
    </row>
    <row r="4" spans="1:14" x14ac:dyDescent="0.3">
      <c r="B4" s="9" t="s">
        <v>74</v>
      </c>
      <c r="C4" s="10">
        <f>E29</f>
        <v>19.722222222222221</v>
      </c>
      <c r="D4" s="9"/>
      <c r="E4" s="9"/>
      <c r="G4" s="7" t="s">
        <v>75</v>
      </c>
      <c r="H4" s="8">
        <f>AVERAGE(C5:C6)</f>
        <v>50.203576665270219</v>
      </c>
      <c r="I4" s="11">
        <f>_xlfn.STDEV.S(C5:C6)</f>
        <v>3.4446275827334811</v>
      </c>
    </row>
    <row r="5" spans="1:14" x14ac:dyDescent="0.3">
      <c r="B5" s="9" t="s">
        <v>76</v>
      </c>
      <c r="C5" s="10">
        <f>E30</f>
        <v>47.767857142857146</v>
      </c>
      <c r="D5" s="9"/>
      <c r="E5" s="9"/>
    </row>
    <row r="6" spans="1:14" x14ac:dyDescent="0.3">
      <c r="B6" s="9" t="s">
        <v>77</v>
      </c>
      <c r="C6" s="10">
        <f>E31</f>
        <v>52.639296187683286</v>
      </c>
      <c r="D6" s="9"/>
      <c r="E6" s="9"/>
    </row>
    <row r="9" spans="1:14" ht="20.399999999999999" thickBot="1" x14ac:dyDescent="0.45">
      <c r="B9" s="4" t="s">
        <v>40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ht="16.2" thickTop="1" x14ac:dyDescent="0.35">
      <c r="A10">
        <v>1</v>
      </c>
      <c r="B10" s="5" t="s">
        <v>42</v>
      </c>
      <c r="C10" s="6"/>
      <c r="D10" s="6"/>
      <c r="E10" s="6"/>
      <c r="F10" s="6"/>
      <c r="G10" s="6"/>
      <c r="H10" s="6" t="s">
        <v>0</v>
      </c>
      <c r="I10" s="6"/>
      <c r="J10" s="6"/>
      <c r="K10" s="6"/>
      <c r="L10" s="6"/>
      <c r="M10" s="6"/>
      <c r="N10" s="6"/>
    </row>
    <row r="11" spans="1:14" x14ac:dyDescent="0.3">
      <c r="B11" t="s">
        <v>1</v>
      </c>
      <c r="C11" t="s">
        <v>2</v>
      </c>
      <c r="D11" t="s">
        <v>3</v>
      </c>
      <c r="E11" t="s">
        <v>4</v>
      </c>
      <c r="I11" t="s">
        <v>2</v>
      </c>
      <c r="J11" t="s">
        <v>3</v>
      </c>
      <c r="K11" t="s">
        <v>4</v>
      </c>
    </row>
    <row r="12" spans="1:14" x14ac:dyDescent="0.3">
      <c r="B12" t="s">
        <v>72</v>
      </c>
      <c r="C12">
        <v>0.16700000000000001</v>
      </c>
      <c r="D12">
        <v>0.16500000000000001</v>
      </c>
      <c r="E12" s="1">
        <f t="shared" ref="E12:E15" si="0">AVERAGE(C12:D12)</f>
        <v>0.16600000000000001</v>
      </c>
      <c r="H12" t="s">
        <v>72</v>
      </c>
      <c r="I12">
        <f>5*C12</f>
        <v>0.83500000000000008</v>
      </c>
      <c r="J12">
        <f t="shared" ref="J12:J15" si="1">5*D12</f>
        <v>0.82500000000000007</v>
      </c>
      <c r="K12" s="1">
        <f t="shared" ref="K12:K15" si="2">AVERAGE(I12:J12)</f>
        <v>0.83000000000000007</v>
      </c>
    </row>
    <row r="13" spans="1:14" x14ac:dyDescent="0.3">
      <c r="B13" t="s">
        <v>74</v>
      </c>
      <c r="C13">
        <v>0.18099999999999999</v>
      </c>
      <c r="D13">
        <v>0.17899999999999999</v>
      </c>
      <c r="E13" s="1">
        <f t="shared" si="0"/>
        <v>0.18</v>
      </c>
      <c r="H13" t="s">
        <v>74</v>
      </c>
      <c r="I13">
        <f t="shared" ref="I13:I15" si="3">5*C13</f>
        <v>0.90500000000000003</v>
      </c>
      <c r="J13">
        <f t="shared" si="1"/>
        <v>0.89500000000000002</v>
      </c>
      <c r="K13" s="1">
        <f t="shared" si="2"/>
        <v>0.9</v>
      </c>
    </row>
    <row r="14" spans="1:14" x14ac:dyDescent="0.3">
      <c r="B14" t="s">
        <v>76</v>
      </c>
      <c r="C14">
        <v>0.16600000000000001</v>
      </c>
      <c r="D14">
        <v>0.17</v>
      </c>
      <c r="E14" s="1">
        <f t="shared" si="0"/>
        <v>0.16800000000000001</v>
      </c>
      <c r="H14" t="s">
        <v>76</v>
      </c>
      <c r="I14">
        <f t="shared" si="3"/>
        <v>0.83000000000000007</v>
      </c>
      <c r="J14">
        <f t="shared" si="1"/>
        <v>0.85000000000000009</v>
      </c>
      <c r="K14" s="1">
        <f t="shared" si="2"/>
        <v>0.84000000000000008</v>
      </c>
    </row>
    <row r="15" spans="1:14" x14ac:dyDescent="0.3">
      <c r="B15" t="s">
        <v>77</v>
      </c>
      <c r="C15">
        <v>0.17</v>
      </c>
      <c r="D15">
        <v>0.17100000000000001</v>
      </c>
      <c r="E15" s="1">
        <f t="shared" si="0"/>
        <v>0.17050000000000001</v>
      </c>
      <c r="H15" t="s">
        <v>77</v>
      </c>
      <c r="I15">
        <f t="shared" si="3"/>
        <v>0.85000000000000009</v>
      </c>
      <c r="J15">
        <f t="shared" si="1"/>
        <v>0.85500000000000009</v>
      </c>
      <c r="K15" s="1">
        <f t="shared" si="2"/>
        <v>0.85250000000000004</v>
      </c>
    </row>
    <row r="17" spans="1:14" ht="15.6" x14ac:dyDescent="0.35">
      <c r="A17">
        <v>2</v>
      </c>
      <c r="B17" s="5" t="s">
        <v>49</v>
      </c>
      <c r="C17" s="6"/>
      <c r="D17" s="6"/>
      <c r="E17" s="6"/>
      <c r="F17" s="6"/>
      <c r="G17" s="6"/>
      <c r="H17" s="6" t="s">
        <v>0</v>
      </c>
      <c r="I17" s="6"/>
      <c r="J17" s="6"/>
      <c r="K17" s="6"/>
      <c r="L17" s="6"/>
      <c r="M17" s="6"/>
      <c r="N17" s="6"/>
    </row>
    <row r="18" spans="1:14" x14ac:dyDescent="0.3">
      <c r="C18" t="s">
        <v>37</v>
      </c>
      <c r="E18" t="s">
        <v>38</v>
      </c>
      <c r="I18" t="s">
        <v>37</v>
      </c>
      <c r="K18" t="s">
        <v>38</v>
      </c>
    </row>
    <row r="19" spans="1:14" x14ac:dyDescent="0.3">
      <c r="B19" t="s">
        <v>1</v>
      </c>
      <c r="C19" t="s">
        <v>5</v>
      </c>
      <c r="D19" t="s">
        <v>6</v>
      </c>
      <c r="E19" t="s">
        <v>7</v>
      </c>
      <c r="F19" t="s">
        <v>8</v>
      </c>
      <c r="I19" t="s">
        <v>5</v>
      </c>
      <c r="J19" t="s">
        <v>6</v>
      </c>
      <c r="K19" t="s">
        <v>7</v>
      </c>
      <c r="L19" t="s">
        <v>8</v>
      </c>
      <c r="M19" t="s">
        <v>9</v>
      </c>
      <c r="N19" t="s">
        <v>10</v>
      </c>
    </row>
    <row r="20" spans="1:14" x14ac:dyDescent="0.3">
      <c r="B20" t="s">
        <v>72</v>
      </c>
      <c r="C20" s="2">
        <v>0.128</v>
      </c>
      <c r="D20" s="2">
        <v>0.123</v>
      </c>
      <c r="E20">
        <v>0.123</v>
      </c>
      <c r="F20">
        <v>0.12</v>
      </c>
      <c r="H20" t="s">
        <v>72</v>
      </c>
      <c r="I20">
        <f>5*C20</f>
        <v>0.64</v>
      </c>
      <c r="J20">
        <f t="shared" ref="J20:L23" si="4">5*D20</f>
        <v>0.61499999999999999</v>
      </c>
      <c r="K20">
        <f t="shared" si="4"/>
        <v>0.61499999999999999</v>
      </c>
      <c r="L20">
        <f t="shared" si="4"/>
        <v>0.6</v>
      </c>
      <c r="M20">
        <f>AVERAGE(I20:J20)</f>
        <v>0.62749999999999995</v>
      </c>
      <c r="N20">
        <f>AVERAGE(K20:L20)</f>
        <v>0.60749999999999993</v>
      </c>
    </row>
    <row r="21" spans="1:14" x14ac:dyDescent="0.3">
      <c r="B21" t="s">
        <v>74</v>
      </c>
      <c r="C21" s="2">
        <v>0.13600000000000001</v>
      </c>
      <c r="D21">
        <v>0.126</v>
      </c>
      <c r="E21">
        <v>0.158</v>
      </c>
      <c r="F21">
        <v>0.158</v>
      </c>
      <c r="H21" t="s">
        <v>74</v>
      </c>
      <c r="I21">
        <f t="shared" ref="I21:J23" si="5">5*C21</f>
        <v>0.68</v>
      </c>
      <c r="J21">
        <f>5*D21</f>
        <v>0.63</v>
      </c>
      <c r="K21">
        <f t="shared" si="4"/>
        <v>0.79</v>
      </c>
      <c r="L21">
        <f t="shared" si="4"/>
        <v>0.79</v>
      </c>
      <c r="M21">
        <f t="shared" ref="M21:M23" si="6">AVERAGE(I21:J21)</f>
        <v>0.65500000000000003</v>
      </c>
      <c r="N21">
        <f t="shared" ref="N21:N23" si="7">AVERAGE(K21:L21)</f>
        <v>0.79</v>
      </c>
    </row>
    <row r="22" spans="1:14" x14ac:dyDescent="0.3">
      <c r="B22" t="s">
        <v>76</v>
      </c>
      <c r="C22" s="2">
        <v>8.1000000000000003E-2</v>
      </c>
      <c r="D22">
        <v>7.6999999999999999E-2</v>
      </c>
      <c r="E22">
        <v>9.6000000000000002E-2</v>
      </c>
      <c r="F22">
        <v>9.7000000000000003E-2</v>
      </c>
      <c r="H22" t="s">
        <v>76</v>
      </c>
      <c r="I22">
        <f t="shared" si="5"/>
        <v>0.40500000000000003</v>
      </c>
      <c r="J22">
        <f t="shared" si="5"/>
        <v>0.38500000000000001</v>
      </c>
      <c r="K22">
        <f t="shared" si="4"/>
        <v>0.48</v>
      </c>
      <c r="L22">
        <f t="shared" si="4"/>
        <v>0.48499999999999999</v>
      </c>
      <c r="M22">
        <f t="shared" si="6"/>
        <v>0.39500000000000002</v>
      </c>
      <c r="N22">
        <f t="shared" si="7"/>
        <v>0.48249999999999998</v>
      </c>
    </row>
    <row r="23" spans="1:14" x14ac:dyDescent="0.3">
      <c r="B23" t="s">
        <v>77</v>
      </c>
      <c r="C23" s="2">
        <v>8.7999999999999995E-2</v>
      </c>
      <c r="D23">
        <v>0.08</v>
      </c>
      <c r="E23">
        <v>7.4999999999999997E-2</v>
      </c>
      <c r="F23">
        <v>0.08</v>
      </c>
      <c r="H23" t="s">
        <v>77</v>
      </c>
      <c r="I23">
        <f t="shared" si="5"/>
        <v>0.43999999999999995</v>
      </c>
      <c r="J23">
        <f t="shared" si="5"/>
        <v>0.4</v>
      </c>
      <c r="K23">
        <f t="shared" si="4"/>
        <v>0.375</v>
      </c>
      <c r="L23">
        <f t="shared" si="4"/>
        <v>0.4</v>
      </c>
      <c r="M23">
        <f t="shared" si="6"/>
        <v>0.42</v>
      </c>
      <c r="N23">
        <f t="shared" si="7"/>
        <v>0.38750000000000001</v>
      </c>
    </row>
    <row r="25" spans="1:14" x14ac:dyDescent="0.3">
      <c r="A25">
        <v>3</v>
      </c>
      <c r="B25" s="6" t="s">
        <v>50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3">
      <c r="C26" t="s">
        <v>11</v>
      </c>
    </row>
    <row r="27" spans="1:14" x14ac:dyDescent="0.3">
      <c r="C27" t="s">
        <v>39</v>
      </c>
      <c r="D27" t="s">
        <v>38</v>
      </c>
      <c r="E27" t="s">
        <v>4</v>
      </c>
      <c r="F27" s="3"/>
      <c r="G27" s="3"/>
    </row>
    <row r="28" spans="1:14" x14ac:dyDescent="0.3">
      <c r="B28" t="s">
        <v>72</v>
      </c>
      <c r="C28" s="3">
        <f>((K12-M20)/K12)*100</f>
        <v>24.397590361445793</v>
      </c>
      <c r="D28" s="3">
        <f>((K12-N20)/K12)*100</f>
        <v>26.807228915662666</v>
      </c>
      <c r="E28" s="3">
        <f>AVERAGE(C28:D28)</f>
        <v>25.602409638554228</v>
      </c>
      <c r="F28" s="3"/>
      <c r="G28" s="3"/>
      <c r="N28" s="2"/>
    </row>
    <row r="29" spans="1:14" x14ac:dyDescent="0.3">
      <c r="B29" t="s">
        <v>74</v>
      </c>
      <c r="C29" s="3">
        <f>((K13-M21)/K13)*100</f>
        <v>27.222222222222221</v>
      </c>
      <c r="D29" s="3">
        <f>((K13-N21)/K13)*100</f>
        <v>12.22222222222222</v>
      </c>
      <c r="E29" s="3">
        <f t="shared" ref="E29:E31" si="8">AVERAGE(C29:D29)</f>
        <v>19.722222222222221</v>
      </c>
      <c r="F29" s="3"/>
      <c r="G29" s="3"/>
      <c r="N29" s="2"/>
    </row>
    <row r="30" spans="1:14" x14ac:dyDescent="0.3">
      <c r="B30" t="s">
        <v>76</v>
      </c>
      <c r="C30" s="3">
        <f>((K14-M22)/K14)*100</f>
        <v>52.976190476190474</v>
      </c>
      <c r="D30" s="3">
        <f>((K14-N22)/K14)*100</f>
        <v>42.559523809523817</v>
      </c>
      <c r="E30" s="3">
        <f t="shared" si="8"/>
        <v>47.767857142857146</v>
      </c>
      <c r="F30" s="3"/>
      <c r="G30" s="3"/>
      <c r="N30" s="2"/>
    </row>
    <row r="31" spans="1:14" x14ac:dyDescent="0.3">
      <c r="B31" t="s">
        <v>77</v>
      </c>
      <c r="C31" s="3">
        <f>((K15-M23)/K15)*100</f>
        <v>50.733137829912025</v>
      </c>
      <c r="D31" s="3">
        <f>((K15-N23)/K15)*100</f>
        <v>54.54545454545454</v>
      </c>
      <c r="E31" s="3">
        <f t="shared" si="8"/>
        <v>52.639296187683286</v>
      </c>
      <c r="F31" s="3"/>
      <c r="G31" s="3"/>
      <c r="N31" s="2"/>
    </row>
    <row r="32" spans="1:14" x14ac:dyDescent="0.3">
      <c r="E32" s="3"/>
    </row>
    <row r="33" spans="1:6" x14ac:dyDescent="0.3">
      <c r="A33">
        <v>4</v>
      </c>
      <c r="B33" s="6" t="s">
        <v>43</v>
      </c>
      <c r="C33" s="6"/>
      <c r="D33" s="6"/>
      <c r="E33" s="6"/>
      <c r="F33" s="6"/>
    </row>
    <row r="34" spans="1:6" x14ac:dyDescent="0.3">
      <c r="C34" t="s">
        <v>11</v>
      </c>
    </row>
    <row r="35" spans="1:6" x14ac:dyDescent="0.3">
      <c r="C35" t="s">
        <v>4</v>
      </c>
      <c r="D35" t="s">
        <v>12</v>
      </c>
    </row>
    <row r="36" spans="1:6" x14ac:dyDescent="0.3">
      <c r="B36" t="s">
        <v>73</v>
      </c>
      <c r="C36" s="3">
        <f>AVERAGE(E28:E29)</f>
        <v>22.662315930388225</v>
      </c>
      <c r="D36" s="1">
        <f>_xlfn.STDEV.S(E28:E29)</f>
        <v>4.1579203967361744</v>
      </c>
    </row>
    <row r="37" spans="1:6" x14ac:dyDescent="0.3">
      <c r="B37" t="s">
        <v>75</v>
      </c>
      <c r="C37" s="3">
        <f>AVERAGE(E30:E31)</f>
        <v>50.203576665270219</v>
      </c>
      <c r="D37" s="1">
        <f>_xlfn.STDEV.S(E30:E31)</f>
        <v>3.4446275827334811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B878C-95DC-4003-A0AF-73CD0C93A9C8}">
  <dimension ref="A1:N37"/>
  <sheetViews>
    <sheetView tabSelected="1" zoomScaleNormal="100" workbookViewId="0">
      <selection activeCell="H41" sqref="H41"/>
    </sheetView>
  </sheetViews>
  <sheetFormatPr defaultRowHeight="14.4" x14ac:dyDescent="0.3"/>
  <cols>
    <col min="1" max="1" width="7.88671875" customWidth="1"/>
    <col min="2" max="2" width="19" customWidth="1"/>
    <col min="7" max="7" width="14" customWidth="1"/>
    <col min="8" max="8" width="16.5546875" bestFit="1" customWidth="1"/>
  </cols>
  <sheetData>
    <row r="1" spans="1:14" ht="20.399999999999999" thickBot="1" x14ac:dyDescent="0.45">
      <c r="B1" s="4" t="s">
        <v>41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5" thickTop="1" x14ac:dyDescent="0.3">
      <c r="B2" s="9"/>
      <c r="C2" s="12" t="s">
        <v>11</v>
      </c>
      <c r="D2" s="9"/>
      <c r="E2" s="9"/>
      <c r="G2" s="13" t="s">
        <v>44</v>
      </c>
      <c r="H2" s="13" t="s">
        <v>45</v>
      </c>
      <c r="I2" s="13" t="s">
        <v>46</v>
      </c>
    </row>
    <row r="3" spans="1:14" x14ac:dyDescent="0.3">
      <c r="B3" s="9" t="s">
        <v>78</v>
      </c>
      <c r="C3" s="10">
        <f>E28</f>
        <v>22.095959595959592</v>
      </c>
      <c r="D3" s="9"/>
      <c r="E3" s="9"/>
      <c r="G3" s="7" t="s">
        <v>79</v>
      </c>
      <c r="H3" s="8">
        <f>AVERAGE(C3:C4)</f>
        <v>22.842851592851591</v>
      </c>
      <c r="I3" s="11">
        <f>_xlfn.STDEV.S(C3:C4)</f>
        <v>1.0562647916325898</v>
      </c>
    </row>
    <row r="4" spans="1:14" x14ac:dyDescent="0.3">
      <c r="B4" s="9" t="s">
        <v>80</v>
      </c>
      <c r="C4" s="10">
        <f>E29</f>
        <v>23.589743589743591</v>
      </c>
      <c r="D4" s="9"/>
      <c r="E4" s="9"/>
      <c r="G4" s="7" t="s">
        <v>81</v>
      </c>
      <c r="H4" s="8">
        <f>AVERAGE(C5:C6)</f>
        <v>73.479166666666671</v>
      </c>
      <c r="I4" s="11">
        <f>_xlfn.STDEV.S(C5:C6)</f>
        <v>8.279041896392501</v>
      </c>
    </row>
    <row r="5" spans="1:14" x14ac:dyDescent="0.3">
      <c r="B5" s="9" t="s">
        <v>82</v>
      </c>
      <c r="C5" s="10">
        <f>E30</f>
        <v>67.625</v>
      </c>
      <c r="D5" s="9"/>
      <c r="E5" s="9"/>
    </row>
    <row r="6" spans="1:14" x14ac:dyDescent="0.3">
      <c r="B6" s="9" t="s">
        <v>83</v>
      </c>
      <c r="C6" s="10">
        <f>E31</f>
        <v>79.333333333333343</v>
      </c>
      <c r="D6" s="9"/>
      <c r="E6" s="9"/>
    </row>
    <row r="9" spans="1:14" ht="20.399999999999999" thickBot="1" x14ac:dyDescent="0.45">
      <c r="B9" s="4" t="s">
        <v>40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</row>
    <row r="10" spans="1:14" ht="16.2" thickTop="1" x14ac:dyDescent="0.35">
      <c r="A10">
        <v>1</v>
      </c>
      <c r="B10" s="5" t="s">
        <v>42</v>
      </c>
      <c r="C10" s="6"/>
      <c r="D10" s="6"/>
      <c r="E10" s="6"/>
      <c r="F10" s="6"/>
      <c r="G10" s="6"/>
      <c r="H10" s="6" t="s">
        <v>0</v>
      </c>
      <c r="I10" s="6"/>
      <c r="J10" s="6"/>
      <c r="K10" s="6"/>
      <c r="L10" s="6"/>
      <c r="M10" s="6"/>
      <c r="N10" s="6"/>
    </row>
    <row r="11" spans="1:14" x14ac:dyDescent="0.3">
      <c r="B11" t="s">
        <v>1</v>
      </c>
      <c r="C11" t="s">
        <v>2</v>
      </c>
      <c r="D11" t="s">
        <v>3</v>
      </c>
      <c r="E11" t="s">
        <v>4</v>
      </c>
      <c r="I11" t="s">
        <v>2</v>
      </c>
      <c r="J11" t="s">
        <v>3</v>
      </c>
      <c r="K11" t="s">
        <v>4</v>
      </c>
    </row>
    <row r="12" spans="1:14" x14ac:dyDescent="0.3">
      <c r="B12" t="s">
        <v>78</v>
      </c>
      <c r="C12">
        <v>0.19600000000000001</v>
      </c>
      <c r="D12">
        <v>0.2</v>
      </c>
      <c r="E12" s="1">
        <f t="shared" ref="E12:E15" si="0">AVERAGE(C12:D12)</f>
        <v>0.19800000000000001</v>
      </c>
      <c r="H12" t="s">
        <v>78</v>
      </c>
      <c r="I12">
        <f>5*C12</f>
        <v>0.98</v>
      </c>
      <c r="J12">
        <f t="shared" ref="J12:J15" si="1">5*D12</f>
        <v>1</v>
      </c>
      <c r="K12" s="1">
        <f t="shared" ref="K12:K15" si="2">AVERAGE(I12:J12)</f>
        <v>0.99</v>
      </c>
    </row>
    <row r="13" spans="1:14" x14ac:dyDescent="0.3">
      <c r="B13" t="s">
        <v>80</v>
      </c>
      <c r="C13">
        <v>0.189</v>
      </c>
      <c r="D13">
        <v>0.20100000000000001</v>
      </c>
      <c r="E13" s="1">
        <f t="shared" si="0"/>
        <v>0.19500000000000001</v>
      </c>
      <c r="H13" t="s">
        <v>80</v>
      </c>
      <c r="I13">
        <f t="shared" ref="I13:I15" si="3">5*C13</f>
        <v>0.94500000000000006</v>
      </c>
      <c r="J13">
        <f t="shared" si="1"/>
        <v>1.0050000000000001</v>
      </c>
      <c r="K13" s="1">
        <f t="shared" si="2"/>
        <v>0.97500000000000009</v>
      </c>
    </row>
    <row r="14" spans="1:14" x14ac:dyDescent="0.3">
      <c r="B14" t="s">
        <v>82</v>
      </c>
      <c r="C14">
        <v>0.2</v>
      </c>
      <c r="D14">
        <v>0.2</v>
      </c>
      <c r="E14" s="1">
        <f t="shared" si="0"/>
        <v>0.2</v>
      </c>
      <c r="H14" t="s">
        <v>82</v>
      </c>
      <c r="I14">
        <f t="shared" si="3"/>
        <v>1</v>
      </c>
      <c r="J14">
        <f t="shared" si="1"/>
        <v>1</v>
      </c>
      <c r="K14" s="1">
        <f t="shared" si="2"/>
        <v>1</v>
      </c>
    </row>
    <row r="15" spans="1:14" x14ac:dyDescent="0.3">
      <c r="B15" t="s">
        <v>83</v>
      </c>
      <c r="C15">
        <v>0.189</v>
      </c>
      <c r="D15">
        <v>0.186</v>
      </c>
      <c r="E15" s="1">
        <f t="shared" si="0"/>
        <v>0.1875</v>
      </c>
      <c r="H15" t="s">
        <v>83</v>
      </c>
      <c r="I15">
        <f t="shared" si="3"/>
        <v>0.94500000000000006</v>
      </c>
      <c r="J15">
        <f t="shared" si="1"/>
        <v>0.92999999999999994</v>
      </c>
      <c r="K15" s="1">
        <f t="shared" si="2"/>
        <v>0.9375</v>
      </c>
    </row>
    <row r="17" spans="1:14" ht="15.6" x14ac:dyDescent="0.35">
      <c r="A17">
        <v>2</v>
      </c>
      <c r="B17" s="5" t="s">
        <v>49</v>
      </c>
      <c r="C17" s="6"/>
      <c r="D17" s="6"/>
      <c r="E17" s="6"/>
      <c r="F17" s="6"/>
      <c r="G17" s="6"/>
      <c r="H17" s="6" t="s">
        <v>0</v>
      </c>
      <c r="I17" s="6"/>
      <c r="J17" s="6"/>
      <c r="K17" s="6"/>
      <c r="L17" s="6"/>
      <c r="M17" s="6"/>
      <c r="N17" s="6"/>
    </row>
    <row r="18" spans="1:14" x14ac:dyDescent="0.3">
      <c r="C18" t="s">
        <v>37</v>
      </c>
      <c r="E18" t="s">
        <v>38</v>
      </c>
      <c r="I18" t="s">
        <v>37</v>
      </c>
      <c r="K18" t="s">
        <v>38</v>
      </c>
    </row>
    <row r="19" spans="1:14" x14ac:dyDescent="0.3">
      <c r="B19" t="s">
        <v>1</v>
      </c>
      <c r="C19" t="s">
        <v>5</v>
      </c>
      <c r="D19" t="s">
        <v>6</v>
      </c>
      <c r="E19" t="s">
        <v>7</v>
      </c>
      <c r="F19" t="s">
        <v>8</v>
      </c>
      <c r="I19" t="s">
        <v>5</v>
      </c>
      <c r="J19" t="s">
        <v>6</v>
      </c>
      <c r="K19" t="s">
        <v>7</v>
      </c>
      <c r="L19" t="s">
        <v>8</v>
      </c>
      <c r="M19" t="s">
        <v>9</v>
      </c>
      <c r="N19" t="s">
        <v>10</v>
      </c>
    </row>
    <row r="20" spans="1:14" x14ac:dyDescent="0.3">
      <c r="B20" t="s">
        <v>78</v>
      </c>
      <c r="C20" s="2">
        <v>0.16</v>
      </c>
      <c r="D20" s="2">
        <v>0.14299999999999999</v>
      </c>
      <c r="E20">
        <v>0.156</v>
      </c>
      <c r="F20">
        <v>0.158</v>
      </c>
      <c r="H20" t="s">
        <v>78</v>
      </c>
      <c r="I20">
        <f>5*C20</f>
        <v>0.8</v>
      </c>
      <c r="J20">
        <f t="shared" ref="J20:L23" si="4">5*D20</f>
        <v>0.71499999999999997</v>
      </c>
      <c r="K20">
        <f t="shared" si="4"/>
        <v>0.78</v>
      </c>
      <c r="L20">
        <f t="shared" si="4"/>
        <v>0.79</v>
      </c>
      <c r="M20">
        <f>AVERAGE(I20:J20)</f>
        <v>0.75750000000000006</v>
      </c>
      <c r="N20">
        <f>AVERAGE(K20:L20)</f>
        <v>0.78500000000000003</v>
      </c>
    </row>
    <row r="21" spans="1:14" x14ac:dyDescent="0.3">
      <c r="B21" t="s">
        <v>80</v>
      </c>
      <c r="C21" s="2">
        <v>0.13600000000000001</v>
      </c>
      <c r="D21">
        <v>0.14899999999999999</v>
      </c>
      <c r="E21">
        <v>0.159</v>
      </c>
      <c r="F21">
        <v>0.152</v>
      </c>
      <c r="H21" t="s">
        <v>80</v>
      </c>
      <c r="I21">
        <f t="shared" ref="I21:J23" si="5">5*C21</f>
        <v>0.68</v>
      </c>
      <c r="J21">
        <f>5*D21</f>
        <v>0.745</v>
      </c>
      <c r="K21">
        <f t="shared" si="4"/>
        <v>0.79500000000000004</v>
      </c>
      <c r="L21">
        <f t="shared" si="4"/>
        <v>0.76</v>
      </c>
      <c r="M21">
        <f t="shared" ref="M21:M23" si="6">AVERAGE(I21:J21)</f>
        <v>0.71250000000000002</v>
      </c>
      <c r="N21">
        <f t="shared" ref="N21:N23" si="7">AVERAGE(K21:L21)</f>
        <v>0.77750000000000008</v>
      </c>
    </row>
    <row r="22" spans="1:14" x14ac:dyDescent="0.3">
      <c r="B22" t="s">
        <v>82</v>
      </c>
      <c r="C22" s="2">
        <v>5.8999999999999997E-2</v>
      </c>
      <c r="D22">
        <v>5.8000000000000003E-2</v>
      </c>
      <c r="E22">
        <v>7.0999999999999994E-2</v>
      </c>
      <c r="F22">
        <v>7.0999999999999994E-2</v>
      </c>
      <c r="H22" t="s">
        <v>82</v>
      </c>
      <c r="I22">
        <f t="shared" si="5"/>
        <v>0.29499999999999998</v>
      </c>
      <c r="J22">
        <f t="shared" si="5"/>
        <v>0.29000000000000004</v>
      </c>
      <c r="K22">
        <f t="shared" si="4"/>
        <v>0.35499999999999998</v>
      </c>
      <c r="L22">
        <f t="shared" si="4"/>
        <v>0.35499999999999998</v>
      </c>
      <c r="M22">
        <f t="shared" si="6"/>
        <v>0.29249999999999998</v>
      </c>
      <c r="N22">
        <f t="shared" si="7"/>
        <v>0.35499999999999998</v>
      </c>
    </row>
    <row r="23" spans="1:14" x14ac:dyDescent="0.3">
      <c r="B23" t="s">
        <v>83</v>
      </c>
      <c r="C23" s="2">
        <v>3.5999999999999997E-2</v>
      </c>
      <c r="D23">
        <v>3.9E-2</v>
      </c>
      <c r="E23">
        <v>4.1000000000000002E-2</v>
      </c>
      <c r="F23">
        <v>3.9E-2</v>
      </c>
      <c r="H23" t="s">
        <v>83</v>
      </c>
      <c r="I23">
        <f t="shared" si="5"/>
        <v>0.18</v>
      </c>
      <c r="J23">
        <f t="shared" si="5"/>
        <v>0.19500000000000001</v>
      </c>
      <c r="K23">
        <f t="shared" si="4"/>
        <v>0.20500000000000002</v>
      </c>
      <c r="L23">
        <f t="shared" si="4"/>
        <v>0.19500000000000001</v>
      </c>
      <c r="M23">
        <f t="shared" si="6"/>
        <v>0.1875</v>
      </c>
      <c r="N23">
        <f t="shared" si="7"/>
        <v>0.2</v>
      </c>
    </row>
    <row r="25" spans="1:14" x14ac:dyDescent="0.3">
      <c r="A25">
        <v>3</v>
      </c>
      <c r="B25" s="6" t="s">
        <v>50</v>
      </c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</row>
    <row r="26" spans="1:14" x14ac:dyDescent="0.3">
      <c r="C26" t="s">
        <v>11</v>
      </c>
    </row>
    <row r="27" spans="1:14" x14ac:dyDescent="0.3">
      <c r="C27" t="s">
        <v>39</v>
      </c>
      <c r="D27" t="s">
        <v>38</v>
      </c>
      <c r="E27" t="s">
        <v>4</v>
      </c>
      <c r="F27" s="3"/>
      <c r="G27" s="3"/>
    </row>
    <row r="28" spans="1:14" x14ac:dyDescent="0.3">
      <c r="B28" t="s">
        <v>78</v>
      </c>
      <c r="C28" s="3">
        <f>((K12-M20)/K12)*100</f>
        <v>23.484848484848477</v>
      </c>
      <c r="D28" s="3">
        <f>((K12-N20)/K12)*100</f>
        <v>20.707070707070706</v>
      </c>
      <c r="E28" s="3">
        <f>AVERAGE(C28:D28)</f>
        <v>22.095959595959592</v>
      </c>
      <c r="F28" s="3"/>
      <c r="G28" s="3"/>
      <c r="N28" s="2"/>
    </row>
    <row r="29" spans="1:14" x14ac:dyDescent="0.3">
      <c r="B29" t="s">
        <v>80</v>
      </c>
      <c r="C29" s="3">
        <f>((K13-M21)/K13)*100</f>
        <v>26.923076923076927</v>
      </c>
      <c r="D29" s="3">
        <f>((K13-N21)/K13)*100</f>
        <v>20.256410256410255</v>
      </c>
      <c r="E29" s="3">
        <f t="shared" ref="E29:E31" si="8">AVERAGE(C29:D29)</f>
        <v>23.589743589743591</v>
      </c>
      <c r="F29" s="3"/>
      <c r="G29" s="3"/>
      <c r="N29" s="2"/>
    </row>
    <row r="30" spans="1:14" x14ac:dyDescent="0.3">
      <c r="B30" t="s">
        <v>82</v>
      </c>
      <c r="C30" s="3">
        <f>((K14-M22)/K14)*100</f>
        <v>70.75</v>
      </c>
      <c r="D30" s="3">
        <f>((K14-N22)/K14)*100</f>
        <v>64.5</v>
      </c>
      <c r="E30" s="3">
        <f t="shared" si="8"/>
        <v>67.625</v>
      </c>
      <c r="F30" s="3"/>
      <c r="G30" s="3"/>
      <c r="N30" s="2"/>
    </row>
    <row r="31" spans="1:14" x14ac:dyDescent="0.3">
      <c r="B31" t="s">
        <v>83</v>
      </c>
      <c r="C31" s="3">
        <f>((K15-M23)/K15)*100</f>
        <v>80</v>
      </c>
      <c r="D31" s="3">
        <f>((K15-N23)/K15)*100</f>
        <v>78.666666666666671</v>
      </c>
      <c r="E31" s="3">
        <f t="shared" si="8"/>
        <v>79.333333333333343</v>
      </c>
      <c r="F31" s="3"/>
      <c r="G31" s="3"/>
      <c r="N31" s="2"/>
    </row>
    <row r="32" spans="1:14" x14ac:dyDescent="0.3">
      <c r="E32" s="3"/>
    </row>
    <row r="33" spans="1:6" x14ac:dyDescent="0.3">
      <c r="A33">
        <v>4</v>
      </c>
      <c r="B33" s="6" t="s">
        <v>43</v>
      </c>
      <c r="C33" s="6"/>
      <c r="D33" s="6"/>
      <c r="E33" s="6"/>
      <c r="F33" s="6"/>
    </row>
    <row r="34" spans="1:6" x14ac:dyDescent="0.3">
      <c r="C34" t="s">
        <v>11</v>
      </c>
    </row>
    <row r="35" spans="1:6" x14ac:dyDescent="0.3">
      <c r="C35" t="s">
        <v>4</v>
      </c>
      <c r="D35" t="s">
        <v>12</v>
      </c>
    </row>
    <row r="36" spans="1:6" x14ac:dyDescent="0.3">
      <c r="B36" t="s">
        <v>79</v>
      </c>
      <c r="C36" s="3">
        <f>AVERAGE(E28:E29)</f>
        <v>22.842851592851591</v>
      </c>
      <c r="D36" s="1">
        <f>_xlfn.STDEV.S(E28:E29)</f>
        <v>1.0562647916325898</v>
      </c>
    </row>
    <row r="37" spans="1:6" x14ac:dyDescent="0.3">
      <c r="B37" t="s">
        <v>81</v>
      </c>
      <c r="C37" s="3">
        <f>AVERAGE(E30:E31)</f>
        <v>73.479166666666671</v>
      </c>
      <c r="D37" s="1">
        <f>_xlfn.STDEV.S(E30:E31)</f>
        <v>8.279041896392501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CEN.PK113-7D</vt:lpstr>
      <vt:lpstr>IMK1061</vt:lpstr>
      <vt:lpstr>IMX2897</vt:lpstr>
      <vt:lpstr>IMX2912</vt:lpstr>
      <vt:lpstr>IMX2913</vt:lpstr>
      <vt:lpstr>IMX2914</vt:lpstr>
      <vt:lpstr>IMX2915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Denzel Ignacia</dc:creator>
  <cp:lastModifiedBy>Denzel Ignacia</cp:lastModifiedBy>
  <dcterms:created xsi:type="dcterms:W3CDTF">2025-07-13T21:12:40Z</dcterms:created>
  <dcterms:modified xsi:type="dcterms:W3CDTF">2025-07-14T03:57:42Z</dcterms:modified>
</cp:coreProperties>
</file>